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Лист1!$A$13:$WVN$257</definedName>
  </definedNames>
  <calcPr calcId="152511"/>
</workbook>
</file>

<file path=xl/calcChain.xml><?xml version="1.0" encoding="utf-8"?>
<calcChain xmlns="http://schemas.openxmlformats.org/spreadsheetml/2006/main">
  <c r="D68" i="1" l="1"/>
  <c r="D239" i="1"/>
  <c r="D238" i="1" s="1"/>
  <c r="D237" i="1" s="1"/>
  <c r="D240" i="1"/>
  <c r="D141" i="1"/>
  <c r="E228" i="1"/>
  <c r="E227" i="1" s="1"/>
  <c r="E226" i="1" s="1"/>
  <c r="E197" i="1"/>
  <c r="E196" i="1"/>
  <c r="D186" i="1"/>
  <c r="D185" i="1" s="1"/>
  <c r="D184" i="1" s="1"/>
  <c r="D190" i="1"/>
  <c r="D143" i="1"/>
  <c r="E192" i="1"/>
  <c r="E191" i="1" s="1"/>
  <c r="E190" i="1" s="1"/>
  <c r="D192" i="1"/>
  <c r="D191" i="1" s="1"/>
  <c r="D189" i="1"/>
  <c r="E189" i="1" s="1"/>
  <c r="E186" i="1" s="1"/>
  <c r="E185" i="1" s="1"/>
  <c r="E184" i="1" s="1"/>
  <c r="D136" i="1"/>
  <c r="D135" i="1" s="1"/>
  <c r="D228" i="1" l="1"/>
  <c r="D227" i="1" s="1"/>
  <c r="D226" i="1" s="1"/>
  <c r="D195" i="1"/>
  <c r="D125" i="1"/>
  <c r="D124" i="1" s="1"/>
  <c r="D123" i="1" s="1"/>
  <c r="D122" i="1" s="1"/>
  <c r="D121" i="1" s="1"/>
  <c r="D120" i="1" s="1"/>
  <c r="D90" i="1" s="1"/>
  <c r="D63" i="1"/>
  <c r="D62" i="1" s="1"/>
  <c r="D61" i="1" s="1"/>
  <c r="D60" i="1" s="1"/>
  <c r="D67" i="1"/>
  <c r="D66" i="1" s="1"/>
  <c r="D65" i="1" s="1"/>
  <c r="D53" i="1"/>
  <c r="D52" i="1" s="1"/>
  <c r="D51" i="1" s="1"/>
  <c r="D50" i="1" s="1"/>
  <c r="D37" i="1"/>
  <c r="D36" i="1" s="1"/>
  <c r="D35" i="1" s="1"/>
  <c r="D34" i="1" s="1"/>
  <c r="D33" i="1" s="1"/>
  <c r="D38" i="1"/>
  <c r="D255" i="1"/>
  <c r="D254" i="1" s="1"/>
  <c r="D140" i="1"/>
  <c r="D139" i="1" s="1"/>
  <c r="D138" i="1" s="1"/>
  <c r="D167" i="1"/>
  <c r="D166" i="1" s="1"/>
  <c r="D219" i="1"/>
  <c r="D175" i="1"/>
  <c r="D173" i="1" s="1"/>
  <c r="D172" i="1" s="1"/>
  <c r="D168" i="1" s="1"/>
  <c r="D162" i="1"/>
  <c r="D161" i="1" s="1"/>
  <c r="D194" i="1" l="1"/>
  <c r="E195" i="1"/>
  <c r="D49" i="1"/>
  <c r="D160" i="1"/>
  <c r="D193" i="1" l="1"/>
  <c r="E193" i="1" s="1"/>
  <c r="E257" i="1" s="1"/>
  <c r="E194" i="1"/>
  <c r="D126" i="1" l="1"/>
  <c r="D257" i="1" s="1"/>
</calcChain>
</file>

<file path=xl/sharedStrings.xml><?xml version="1.0" encoding="utf-8"?>
<sst xmlns="http://schemas.openxmlformats.org/spreadsheetml/2006/main" count="729" uniqueCount="216">
  <si>
    <t/>
  </si>
  <si>
    <t>Наименование</t>
  </si>
  <si>
    <t>ЦСР</t>
  </si>
  <si>
    <t>КВР</t>
  </si>
  <si>
    <t>Сумма на 2019 год (в рублях)</t>
  </si>
  <si>
    <t xml:space="preserve">В том числе за счет субвенции </t>
  </si>
  <si>
    <t>Программа "Профилактика терроризма и экстремизма на территории городское поселение Куминский на 2014-2016 годы и на период до 2020 года"</t>
  </si>
  <si>
    <t>0100000000</t>
  </si>
  <si>
    <t>Расходы на проведение мероприятий в рамках муниципальной программы "Профилактика терроризма и экстремизма, гармонизация межэтнических и межкультурных отношений, укрепление толерантности, профилактика правонарушений в общественных местах на территории городского поселения Куминский на 2014-2016 годы и на период до 2020 года"</t>
  </si>
  <si>
    <t>0100100000</t>
  </si>
  <si>
    <t>Прочие мероприятия органов местного самоуправления</t>
  </si>
  <si>
    <t>0100192400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</si>
  <si>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</si>
  <si>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</si>
  <si>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</si>
  <si>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</si>
  <si>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</si>
  <si>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</si>
  <si>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Программа "Развитие муниципальной службы в городском поселении Куминский на 2014-2016годы и на период до 2020 года"</t>
  </si>
  <si>
    <t>0200000000</t>
  </si>
  <si>
    <t>Расходы на проведение мероприятий в рамках муниципальной программы "Развитие муниципальной службы в городском поселении Куминский на 2014-2016годы и на период до 2020 года"</t>
  </si>
  <si>
    <t>0200092400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</si>
  <si>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</si>
  <si>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</si>
  <si>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</si>
  <si>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</si>
  <si>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Иные выплаты персоналу государственных (муниципальных) органов, за исключением фонда оплаты труда</t>
  </si>
  <si>
    <t>122</t>
  </si>
  <si>
    <t>Программа "Повышение эффективности бюджетных расходов муниципального образования городское поселение Куминский на 2014-2016 годы и на период до 2020 года"</t>
  </si>
  <si>
    <t>0300000000</t>
  </si>
  <si>
    <t>Реализация мероприятий в рамках программы "Повышение эффективности бюджетных расходов муниципального образования городское поселение Куминский на 2014-2016 годы и на период до 2020 года"</t>
  </si>
  <si>
    <t>0300092400</t>
  </si>
  <si>
    <t>Закупка товаров, работ, услуг в сфере информационно-коммуникационных технологий</t>
  </si>
  <si>
    <t>242</t>
  </si>
  <si>
    <t>Программа "Автомобильные дороги городского поселения Куминский, текущий ремонт и содержание на 2014-2016 годы и на период до 2020 года"</t>
  </si>
  <si>
    <t>0400000000</t>
  </si>
  <si>
    <t>Подпрограмма "Текущий ремонт и содержание внутрипоселковых дорог"</t>
  </si>
  <si>
    <t>0410000000</t>
  </si>
  <si>
    <t>Расходы в рамках подпрограммы "Текущий ремонт и содержание внутрипоселковых дорог"</t>
  </si>
  <si>
    <t>0410092400</t>
  </si>
  <si>
    <t>Подпрограмма " Текущий ремонт и содержание уличного освещения"</t>
  </si>
  <si>
    <t>0420000000</t>
  </si>
  <si>
    <t>Расходы в рамках подпрограммы " Текущий ремонт и содержание уличного освещения"</t>
  </si>
  <si>
    <t>0420092400</t>
  </si>
  <si>
    <t>Подпрограмма " Прочие мероприятия в рамках дорожной деятельности"</t>
  </si>
  <si>
    <t>0430000000</t>
  </si>
  <si>
    <t>Расходы в рамках подпрограммы " Прочие мероприятия в рамках дорожной деятельности"</t>
  </si>
  <si>
    <t>0430092400</t>
  </si>
  <si>
    <t>Программа "Поддержка жилищного хозяйства и капитальный ремонт муниципального жилищного фонда в городском поселении Куминский на 2017 - 2019 годы"</t>
  </si>
  <si>
    <t>0500000000</t>
  </si>
  <si>
    <t>Мероприятие "Ремонт печей"</t>
  </si>
  <si>
    <t>0500100000</t>
  </si>
  <si>
    <t>Расходы на реализацию мероприятия "Ремонт печей"</t>
  </si>
  <si>
    <t>0500192400</t>
  </si>
  <si>
    <t>Мероприятие "Замена кровли"</t>
  </si>
  <si>
    <t>0500200000</t>
  </si>
  <si>
    <t>Расходы на реализацию мероприятия "Замена кровли"</t>
  </si>
  <si>
    <t>0500292400</t>
  </si>
  <si>
    <t>Мероприятие "Поставка материалов для проведения ремонта квартир силами квартиросъемщиков"</t>
  </si>
  <si>
    <t>0500300000</t>
  </si>
  <si>
    <t>Расходы на реализацию мероприятия "Поставка материалов для проведения ремонта квартир силами квартиросъемщиков"</t>
  </si>
  <si>
    <t>0500392400</t>
  </si>
  <si>
    <t>Мероприятие "Изготовление технической документации на муниципальные жылые объекты"</t>
  </si>
  <si>
    <t>0500400000</t>
  </si>
  <si>
    <t>Расходы на реализацию мероприятия "Изготовление технической документации на муниципальные жылые объекты"</t>
  </si>
  <si>
    <t>0500492400</t>
  </si>
  <si>
    <t>Мероприятие "Содержание общего имущества МКД"</t>
  </si>
  <si>
    <t>0500500000</t>
  </si>
  <si>
    <t>Расходы на реализацию мероприятия "Содержание общего имущества МКД"</t>
  </si>
  <si>
    <t>0500592400</t>
  </si>
  <si>
    <t>Мероприятие "Проведение капитального ремонта общего имущества в МКД (субсидия, взносы на капитальный ремонт)</t>
  </si>
  <si>
    <t>0500600000</t>
  </si>
  <si>
    <t>Расходы на реализацию мероприятия "Проведение капитального ремонта общего имущества в МКД (субсидия, взносы на капитальный ремонт)</t>
  </si>
  <si>
    <t>0500692400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</si>
  <si>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</si>
  <si>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</si>
  <si>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</si>
  <si>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</si>
  <si>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(гранты в форме субсидий)на финансовое обеспечение затрат, порядком (правилами) предоставления которых установлено требование о последующем подтвержденииих использования в соответствии с условиямии (или) целями предоставления</t>
  </si>
  <si>
    <t>632</t>
  </si>
  <si>
    <t>Программа "Защита населения и территории от чрезвычайных ситуаций, обеспечение пожарной безопасности в городском поселении Куминский на 2015 - 2020 годы"</t>
  </si>
  <si>
    <t>0700000000</t>
  </si>
  <si>
    <t>Подпрограмма "Защита населения и территории от чрезвычайных ситуаций, обеспечение пожарной безопасности в городском поселении Куминский на 2015 - 2020 годы"</t>
  </si>
  <si>
    <t>0720000000</t>
  </si>
  <si>
    <t>Мероприятия в рамках подпрограммы "Защита населения и территории от чрезвычайных ситуаций, обеспечение пожарной безопасности в городском поселении Куминский на 2015 - 2020 годы"</t>
  </si>
  <si>
    <t>0720100000</t>
  </si>
  <si>
    <t>Расходы на реализацию мероприятий в рамках подпрограммы  "Защита населения и территории от чрезвычайных ситуаций, обеспечение пожарной безопасности в городском поселении Куминский на 2015 - 2020 годы"</t>
  </si>
  <si>
    <t>0720192400</t>
  </si>
  <si>
    <t>Программа "Благоустройство муниципального образования городское поселение Куминский на 2016 - 2018 годы и на период до 2020 года"</t>
  </si>
  <si>
    <t>0800000000</t>
  </si>
  <si>
    <t>Подпрограмма "Содержание уличного освещения"</t>
  </si>
  <si>
    <t>0810000000</t>
  </si>
  <si>
    <t>Мероприятие "Организация освещения улиц"</t>
  </si>
  <si>
    <t>0810100000</t>
  </si>
  <si>
    <t>Расходы на обеспечение электроэнергией для уличного освещения</t>
  </si>
  <si>
    <t>0810196100</t>
  </si>
  <si>
    <t>Мероприятие "Материалы для уличного освещения"</t>
  </si>
  <si>
    <t>0810300000</t>
  </si>
  <si>
    <t>Расходы на приобретение материалов для уличного освещения</t>
  </si>
  <si>
    <t>0810396100</t>
  </si>
  <si>
    <t>Подпрограмма "Содержание мест захоронения"</t>
  </si>
  <si>
    <t>0820000000</t>
  </si>
  <si>
    <t>Мероприятие "Содержание мест захоронения"</t>
  </si>
  <si>
    <t>0820200000</t>
  </si>
  <si>
    <t>Расходы на реализацию мероприятия по содержанию мест захоронения</t>
  </si>
  <si>
    <t>0820296400</t>
  </si>
  <si>
    <t>Подпрограмма "Озеленение"</t>
  </si>
  <si>
    <t>0830000000</t>
  </si>
  <si>
    <t>Мероприятие "Озеленение мест общего пользования"</t>
  </si>
  <si>
    <t>0830100000</t>
  </si>
  <si>
    <t>Расходы на реализацию мероприятия по Озеленению</t>
  </si>
  <si>
    <t>0830196300</t>
  </si>
  <si>
    <t>Подпрограмма "Санитарная очистка поселка"</t>
  </si>
  <si>
    <t>0840000000</t>
  </si>
  <si>
    <t>Мероприятие "Уборка сухостойных деревьев"</t>
  </si>
  <si>
    <t>0840300000</t>
  </si>
  <si>
    <t>Расходы на реализацию мероприятия по Санитарной очистке поселка</t>
  </si>
  <si>
    <t>0840396500</t>
  </si>
  <si>
    <t>Подпрограмма "Прочие мероприятия по благоустройству"</t>
  </si>
  <si>
    <t>0850000000</t>
  </si>
  <si>
    <t xml:space="preserve">Прочие мероприятия по благоустройству </t>
  </si>
  <si>
    <t>0850100000</t>
  </si>
  <si>
    <t>Расходы на реализацию прочих мероприятий по благоустройству</t>
  </si>
  <si>
    <t>0850196500</t>
  </si>
  <si>
    <t>Непрограммные расходы</t>
  </si>
  <si>
    <t>6000000000</t>
  </si>
  <si>
    <t>Мероприятия в области здравоохранения, спорта и физической культуры, туризма</t>
  </si>
  <si>
    <t>6000000040</t>
  </si>
  <si>
    <t>Пенсии за выслугу лет</t>
  </si>
  <si>
    <t>6000000220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</si>
  <si>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</si>
  <si>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</si>
  <si>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</si>
  <si>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</si>
  <si>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</si>
  <si>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</si>
  <si>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Расходы на обеспечение переданных полномочий</t>
  </si>
  <si>
    <t>6000000540</t>
  </si>
  <si>
    <t>Межбюджетные трансферты</t>
  </si>
  <si>
    <t>500</t>
  </si>
  <si>
    <t>Иные межбюджетные трансферты</t>
  </si>
  <si>
    <t>540</t>
  </si>
  <si>
    <t>Обеспечение деятельности подведомственных учреждений</t>
  </si>
  <si>
    <t>6000000590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</si>
  <si>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</si>
  <si>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</si>
  <si>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</si>
  <si>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</si>
  <si>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</si>
  <si>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</si>
  <si>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</si>
  <si>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</si>
  <si>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</si>
  <si>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</si>
  <si>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</si>
  <si>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</si>
  <si>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</si>
  <si>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</si>
  <si>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</si>
  <si>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</si>
  <si>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Условно утвержденные расходы</t>
  </si>
  <si>
    <t>6000000999</t>
  </si>
  <si>
    <t>Резервные средства</t>
  </si>
  <si>
    <t>870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</si>
  <si>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</si>
  <si>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6000002030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</si>
  <si>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</si>
  <si>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</si>
  <si>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</si>
  <si>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</si>
  <si>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функций органов местного самоуправления</t>
  </si>
  <si>
    <t>6000002040</t>
  </si>
  <si>
    <t>6000002400</t>
  </si>
  <si>
    <t>Уплата прочих налогов, сборов</t>
  </si>
  <si>
    <t>852</t>
  </si>
  <si>
    <t>Резервные фонды муниципального образования</t>
  </si>
  <si>
    <t>6000007050</t>
  </si>
  <si>
    <t>Субвенции на осуществление первичного воинского учета на территориях, где отсутствуют военные комиссариаты</t>
  </si>
  <si>
    <t>6000051180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</si>
  <si>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(федеральный бюджет)</t>
  </si>
  <si>
    <t>6000059300</t>
  </si>
  <si>
    <t>Расходы на прочие мероприятия</t>
  </si>
  <si>
    <t>6000070050</t>
  </si>
  <si>
    <t>Мероприятия по созданию условий для деятельности народных дружин</t>
  </si>
  <si>
    <t>6000082300</t>
  </si>
  <si>
    <t>Расходы на реализацию полномочий в сфере жилищно-коммунального комплекса (кап ремонт) (бюджет округа)</t>
  </si>
  <si>
    <t>6000082591</t>
  </si>
  <si>
    <t>Мероприятия по содействию трудоустройства граждан</t>
  </si>
  <si>
    <t>6000085060</t>
  </si>
  <si>
    <t>Расходы на финансовое обеспечение непредвиденных расходов, связанных с выплатами заработной платы работникам учреждений бюджетной сферы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</si>
  <si>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(бюджета автономного округа)</t>
  </si>
  <si>
    <t>60000D9300</t>
  </si>
  <si>
    <t>Расходы на софинансирование расходов на поддержку государственных программ субьектов РФ и муниципальных программ формирования современной городской среды</t>
  </si>
  <si>
    <t>60000L5550</t>
  </si>
  <si>
    <t>Расходы на поддержку государственных программ субьектов РФ и муниципальных программ формирования современной городской среды</t>
  </si>
  <si>
    <t>60000R5550</t>
  </si>
  <si>
    <t>Мероприятия по софинансированию создания условий для деятельности народных дружин</t>
  </si>
  <si>
    <t>60000S2300</t>
  </si>
  <si>
    <t>Софинансирование на исполнение Указов Президента Российской Федерации</t>
  </si>
  <si>
    <t>60000S2580</t>
  </si>
  <si>
    <t>Расходы на реализацию полномочий в сфере жилищно-коммунального комплекса (кап.ремонт) (бюджет района)</t>
  </si>
  <si>
    <t>60000S2591</t>
  </si>
  <si>
    <t>Софинансирование Мероприятий по содействию трудоустройства граждан</t>
  </si>
  <si>
    <t>60000S5060</t>
  </si>
  <si>
    <t>Иные межбюджетные трансферты на софинансирование ремонта автомобильных дорог общего пользования местного значения(местный бюджет)</t>
  </si>
  <si>
    <t>60000S9190</t>
  </si>
  <si>
    <t>Итого</t>
  </si>
  <si>
    <t>Приложение 8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</si>
  <si>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</si>
  <si>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 xml:space="preserve">к решению Совета депутатов </t>
  </si>
  <si>
    <t xml:space="preserve">городского поселения Куминский </t>
  </si>
  <si>
    <t>от «14» декабря  2018 года № 33</t>
  </si>
  <si>
    <t xml:space="preserve"> и видам расходов и непрограмным расходам направления деятельности, </t>
  </si>
  <si>
    <t>Распределение бюджетных ассигнований поцелевым статьям</t>
  </si>
  <si>
    <t xml:space="preserve">  муниципального образования городское поселение Куминский на 2019 год</t>
  </si>
  <si>
    <t>группам и подгруппам видов расхордов классификации расходов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</si>
</sst>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" fontId="1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/>
    <xf numFmtId="4" fontId="3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0" fontId="3" fillId="0" borderId="0" xfId="0" applyFont="1" applyFill="1"/>
    <xf numFmtId="49" fontId="3" fillId="0" borderId="0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/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/>
    <xf numFmtId="4" fontId="2" fillId="0" borderId="1" xfId="0" applyNumberFormat="1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/>
    <xf numFmtId="0" fontId="2" fillId="0" borderId="0" xfId="0" applyNumberFormat="1" applyFont="1" applyFill="1"/>
    <xf numFmtId="0" fontId="1" fillId="0" borderId="1" xfId="0" applyNumberFormat="1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right" vertical="top" wrapText="1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/>
    <xf numFmtId="0" fontId="4" fillId="0" borderId="0" xfId="0" applyNumberFormat="1" applyFont="1" applyFill="1"/>
    <xf numFmtId="49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right" vertical="top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center"/>
    </xf>
    <xf numFmtId="4" fontId="3" fillId="0" borderId="0" xfId="0" applyNumberFormat="1" applyFont="1" applyFill="1"/>
    <xf numFmtId="49" fontId="3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"/>
  <sheetViews>
    <sheetView tabSelected="1" workbookViewId="0">
      <selection activeCell="D14" sqref="D14"/>
    </sheetView>
  </sheetViews>
  <sheetFormatPr defaultRowHeight="12.75" x14ac:dyDescent="0.2"/>
  <cols>
    <col min="1" max="1" width="45" style="7" customWidth="1"/>
    <col min="2" max="2" width="12.28515625" style="49" customWidth="1"/>
    <col min="3" max="3" width="5.28515625" style="50" customWidth="1"/>
    <col min="4" max="4" width="12.7109375" style="7" customWidth="1"/>
    <col min="5" max="5" width="11.7109375" style="7" customWidth="1"/>
    <col min="6" max="6" width="13.28515625" style="7" customWidth="1"/>
    <col min="7" max="7" width="10.140625" style="51" customWidth="1"/>
    <col min="8" max="251" width="8.85546875" style="13"/>
    <col min="252" max="252" width="38.42578125" style="13" customWidth="1"/>
    <col min="253" max="253" width="3.28515625" style="13" customWidth="1"/>
    <col min="254" max="254" width="3.42578125" style="13" customWidth="1"/>
    <col min="255" max="255" width="11.42578125" style="13" customWidth="1"/>
    <col min="256" max="256" width="5" style="13" customWidth="1"/>
    <col min="257" max="257" width="13.28515625" style="13" customWidth="1"/>
    <col min="258" max="258" width="10.140625" style="13" customWidth="1"/>
    <col min="259" max="259" width="14.7109375" style="13" customWidth="1"/>
    <col min="260" max="260" width="10.140625" style="13" customWidth="1"/>
    <col min="261" max="261" width="12.7109375" style="13" customWidth="1"/>
    <col min="262" max="262" width="11.140625" style="13" customWidth="1"/>
    <col min="263" max="507" width="8.85546875" style="13"/>
    <col min="508" max="508" width="38.42578125" style="13" customWidth="1"/>
    <col min="509" max="509" width="3.28515625" style="13" customWidth="1"/>
    <col min="510" max="510" width="3.42578125" style="13" customWidth="1"/>
    <col min="511" max="511" width="11.42578125" style="13" customWidth="1"/>
    <col min="512" max="512" width="5" style="13" customWidth="1"/>
    <col min="513" max="513" width="13.28515625" style="13" customWidth="1"/>
    <col min="514" max="514" width="10.140625" style="13" customWidth="1"/>
    <col min="515" max="515" width="14.7109375" style="13" customWidth="1"/>
    <col min="516" max="516" width="10.140625" style="13" customWidth="1"/>
    <col min="517" max="517" width="12.7109375" style="13" customWidth="1"/>
    <col min="518" max="518" width="11.140625" style="13" customWidth="1"/>
    <col min="519" max="763" width="8.85546875" style="13"/>
    <col min="764" max="764" width="38.42578125" style="13" customWidth="1"/>
    <col min="765" max="765" width="3.28515625" style="13" customWidth="1"/>
    <col min="766" max="766" width="3.42578125" style="13" customWidth="1"/>
    <col min="767" max="767" width="11.42578125" style="13" customWidth="1"/>
    <col min="768" max="768" width="5" style="13" customWidth="1"/>
    <col min="769" max="769" width="13.28515625" style="13" customWidth="1"/>
    <col min="770" max="770" width="10.140625" style="13" customWidth="1"/>
    <col min="771" max="771" width="14.7109375" style="13" customWidth="1"/>
    <col min="772" max="772" width="10.140625" style="13" customWidth="1"/>
    <col min="773" max="773" width="12.7109375" style="13" customWidth="1"/>
    <col min="774" max="774" width="11.140625" style="13" customWidth="1"/>
    <col min="775" max="1019" width="8.85546875" style="13"/>
    <col min="1020" max="1020" width="38.42578125" style="13" customWidth="1"/>
    <col min="1021" max="1021" width="3.28515625" style="13" customWidth="1"/>
    <col min="1022" max="1022" width="3.42578125" style="13" customWidth="1"/>
    <col min="1023" max="1023" width="11.42578125" style="13" customWidth="1"/>
    <col min="1024" max="1024" width="5" style="13" customWidth="1"/>
    <col min="1025" max="1025" width="13.28515625" style="13" customWidth="1"/>
    <col min="1026" max="1026" width="10.140625" style="13" customWidth="1"/>
    <col min="1027" max="1027" width="14.7109375" style="13" customWidth="1"/>
    <col min="1028" max="1028" width="10.140625" style="13" customWidth="1"/>
    <col min="1029" max="1029" width="12.7109375" style="13" customWidth="1"/>
    <col min="1030" max="1030" width="11.140625" style="13" customWidth="1"/>
    <col min="1031" max="1275" width="8.85546875" style="13"/>
    <col min="1276" max="1276" width="38.42578125" style="13" customWidth="1"/>
    <col min="1277" max="1277" width="3.28515625" style="13" customWidth="1"/>
    <col min="1278" max="1278" width="3.42578125" style="13" customWidth="1"/>
    <col min="1279" max="1279" width="11.42578125" style="13" customWidth="1"/>
    <col min="1280" max="1280" width="5" style="13" customWidth="1"/>
    <col min="1281" max="1281" width="13.28515625" style="13" customWidth="1"/>
    <col min="1282" max="1282" width="10.140625" style="13" customWidth="1"/>
    <col min="1283" max="1283" width="14.7109375" style="13" customWidth="1"/>
    <col min="1284" max="1284" width="10.140625" style="13" customWidth="1"/>
    <col min="1285" max="1285" width="12.7109375" style="13" customWidth="1"/>
    <col min="1286" max="1286" width="11.140625" style="13" customWidth="1"/>
    <col min="1287" max="1531" width="8.85546875" style="13"/>
    <col min="1532" max="1532" width="38.42578125" style="13" customWidth="1"/>
    <col min="1533" max="1533" width="3.28515625" style="13" customWidth="1"/>
    <col min="1534" max="1534" width="3.42578125" style="13" customWidth="1"/>
    <col min="1535" max="1535" width="11.42578125" style="13" customWidth="1"/>
    <col min="1536" max="1536" width="5" style="13" customWidth="1"/>
    <col min="1537" max="1537" width="13.28515625" style="13" customWidth="1"/>
    <col min="1538" max="1538" width="10.140625" style="13" customWidth="1"/>
    <col min="1539" max="1539" width="14.7109375" style="13" customWidth="1"/>
    <col min="1540" max="1540" width="10.140625" style="13" customWidth="1"/>
    <col min="1541" max="1541" width="12.7109375" style="13" customWidth="1"/>
    <col min="1542" max="1542" width="11.140625" style="13" customWidth="1"/>
    <col min="1543" max="1787" width="8.85546875" style="13"/>
    <col min="1788" max="1788" width="38.42578125" style="13" customWidth="1"/>
    <col min="1789" max="1789" width="3.28515625" style="13" customWidth="1"/>
    <col min="1790" max="1790" width="3.42578125" style="13" customWidth="1"/>
    <col min="1791" max="1791" width="11.42578125" style="13" customWidth="1"/>
    <col min="1792" max="1792" width="5" style="13" customWidth="1"/>
    <col min="1793" max="1793" width="13.28515625" style="13" customWidth="1"/>
    <col min="1794" max="1794" width="10.140625" style="13" customWidth="1"/>
    <col min="1795" max="1795" width="14.7109375" style="13" customWidth="1"/>
    <col min="1796" max="1796" width="10.140625" style="13" customWidth="1"/>
    <col min="1797" max="1797" width="12.7109375" style="13" customWidth="1"/>
    <col min="1798" max="1798" width="11.140625" style="13" customWidth="1"/>
    <col min="1799" max="2043" width="8.85546875" style="13"/>
    <col min="2044" max="2044" width="38.42578125" style="13" customWidth="1"/>
    <col min="2045" max="2045" width="3.28515625" style="13" customWidth="1"/>
    <col min="2046" max="2046" width="3.42578125" style="13" customWidth="1"/>
    <col min="2047" max="2047" width="11.42578125" style="13" customWidth="1"/>
    <col min="2048" max="2048" width="5" style="13" customWidth="1"/>
    <col min="2049" max="2049" width="13.28515625" style="13" customWidth="1"/>
    <col min="2050" max="2050" width="10.140625" style="13" customWidth="1"/>
    <col min="2051" max="2051" width="14.7109375" style="13" customWidth="1"/>
    <col min="2052" max="2052" width="10.140625" style="13" customWidth="1"/>
    <col min="2053" max="2053" width="12.7109375" style="13" customWidth="1"/>
    <col min="2054" max="2054" width="11.140625" style="13" customWidth="1"/>
    <col min="2055" max="2299" width="8.85546875" style="13"/>
    <col min="2300" max="2300" width="38.42578125" style="13" customWidth="1"/>
    <col min="2301" max="2301" width="3.28515625" style="13" customWidth="1"/>
    <col min="2302" max="2302" width="3.42578125" style="13" customWidth="1"/>
    <col min="2303" max="2303" width="11.42578125" style="13" customWidth="1"/>
    <col min="2304" max="2304" width="5" style="13" customWidth="1"/>
    <col min="2305" max="2305" width="13.28515625" style="13" customWidth="1"/>
    <col min="2306" max="2306" width="10.140625" style="13" customWidth="1"/>
    <col min="2307" max="2307" width="14.7109375" style="13" customWidth="1"/>
    <col min="2308" max="2308" width="10.140625" style="13" customWidth="1"/>
    <col min="2309" max="2309" width="12.7109375" style="13" customWidth="1"/>
    <col min="2310" max="2310" width="11.140625" style="13" customWidth="1"/>
    <col min="2311" max="2555" width="8.85546875" style="13"/>
    <col min="2556" max="2556" width="38.42578125" style="13" customWidth="1"/>
    <col min="2557" max="2557" width="3.28515625" style="13" customWidth="1"/>
    <col min="2558" max="2558" width="3.42578125" style="13" customWidth="1"/>
    <col min="2559" max="2559" width="11.42578125" style="13" customWidth="1"/>
    <col min="2560" max="2560" width="5" style="13" customWidth="1"/>
    <col min="2561" max="2561" width="13.28515625" style="13" customWidth="1"/>
    <col min="2562" max="2562" width="10.140625" style="13" customWidth="1"/>
    <col min="2563" max="2563" width="14.7109375" style="13" customWidth="1"/>
    <col min="2564" max="2564" width="10.140625" style="13" customWidth="1"/>
    <col min="2565" max="2565" width="12.7109375" style="13" customWidth="1"/>
    <col min="2566" max="2566" width="11.140625" style="13" customWidth="1"/>
    <col min="2567" max="2811" width="8.85546875" style="13"/>
    <col min="2812" max="2812" width="38.42578125" style="13" customWidth="1"/>
    <col min="2813" max="2813" width="3.28515625" style="13" customWidth="1"/>
    <col min="2814" max="2814" width="3.42578125" style="13" customWidth="1"/>
    <col min="2815" max="2815" width="11.42578125" style="13" customWidth="1"/>
    <col min="2816" max="2816" width="5" style="13" customWidth="1"/>
    <col min="2817" max="2817" width="13.28515625" style="13" customWidth="1"/>
    <col min="2818" max="2818" width="10.140625" style="13" customWidth="1"/>
    <col min="2819" max="2819" width="14.7109375" style="13" customWidth="1"/>
    <col min="2820" max="2820" width="10.140625" style="13" customWidth="1"/>
    <col min="2821" max="2821" width="12.7109375" style="13" customWidth="1"/>
    <col min="2822" max="2822" width="11.140625" style="13" customWidth="1"/>
    <col min="2823" max="3067" width="8.85546875" style="13"/>
    <col min="3068" max="3068" width="38.42578125" style="13" customWidth="1"/>
    <col min="3069" max="3069" width="3.28515625" style="13" customWidth="1"/>
    <col min="3070" max="3070" width="3.42578125" style="13" customWidth="1"/>
    <col min="3071" max="3071" width="11.42578125" style="13" customWidth="1"/>
    <col min="3072" max="3072" width="5" style="13" customWidth="1"/>
    <col min="3073" max="3073" width="13.28515625" style="13" customWidth="1"/>
    <col min="3074" max="3074" width="10.140625" style="13" customWidth="1"/>
    <col min="3075" max="3075" width="14.7109375" style="13" customWidth="1"/>
    <col min="3076" max="3076" width="10.140625" style="13" customWidth="1"/>
    <col min="3077" max="3077" width="12.7109375" style="13" customWidth="1"/>
    <col min="3078" max="3078" width="11.140625" style="13" customWidth="1"/>
    <col min="3079" max="3323" width="8.85546875" style="13"/>
    <col min="3324" max="3324" width="38.42578125" style="13" customWidth="1"/>
    <col min="3325" max="3325" width="3.28515625" style="13" customWidth="1"/>
    <col min="3326" max="3326" width="3.42578125" style="13" customWidth="1"/>
    <col min="3327" max="3327" width="11.42578125" style="13" customWidth="1"/>
    <col min="3328" max="3328" width="5" style="13" customWidth="1"/>
    <col min="3329" max="3329" width="13.28515625" style="13" customWidth="1"/>
    <col min="3330" max="3330" width="10.140625" style="13" customWidth="1"/>
    <col min="3331" max="3331" width="14.7109375" style="13" customWidth="1"/>
    <col min="3332" max="3332" width="10.140625" style="13" customWidth="1"/>
    <col min="3333" max="3333" width="12.7109375" style="13" customWidth="1"/>
    <col min="3334" max="3334" width="11.140625" style="13" customWidth="1"/>
    <col min="3335" max="3579" width="8.85546875" style="13"/>
    <col min="3580" max="3580" width="38.42578125" style="13" customWidth="1"/>
    <col min="3581" max="3581" width="3.28515625" style="13" customWidth="1"/>
    <col min="3582" max="3582" width="3.42578125" style="13" customWidth="1"/>
    <col min="3583" max="3583" width="11.42578125" style="13" customWidth="1"/>
    <col min="3584" max="3584" width="5" style="13" customWidth="1"/>
    <col min="3585" max="3585" width="13.28515625" style="13" customWidth="1"/>
    <col min="3586" max="3586" width="10.140625" style="13" customWidth="1"/>
    <col min="3587" max="3587" width="14.7109375" style="13" customWidth="1"/>
    <col min="3588" max="3588" width="10.140625" style="13" customWidth="1"/>
    <col min="3589" max="3589" width="12.7109375" style="13" customWidth="1"/>
    <col min="3590" max="3590" width="11.140625" style="13" customWidth="1"/>
    <col min="3591" max="3835" width="8.85546875" style="13"/>
    <col min="3836" max="3836" width="38.42578125" style="13" customWidth="1"/>
    <col min="3837" max="3837" width="3.28515625" style="13" customWidth="1"/>
    <col min="3838" max="3838" width="3.42578125" style="13" customWidth="1"/>
    <col min="3839" max="3839" width="11.42578125" style="13" customWidth="1"/>
    <col min="3840" max="3840" width="5" style="13" customWidth="1"/>
    <col min="3841" max="3841" width="13.28515625" style="13" customWidth="1"/>
    <col min="3842" max="3842" width="10.140625" style="13" customWidth="1"/>
    <col min="3843" max="3843" width="14.7109375" style="13" customWidth="1"/>
    <col min="3844" max="3844" width="10.140625" style="13" customWidth="1"/>
    <col min="3845" max="3845" width="12.7109375" style="13" customWidth="1"/>
    <col min="3846" max="3846" width="11.140625" style="13" customWidth="1"/>
    <col min="3847" max="4091" width="8.85546875" style="13"/>
    <col min="4092" max="4092" width="38.42578125" style="13" customWidth="1"/>
    <col min="4093" max="4093" width="3.28515625" style="13" customWidth="1"/>
    <col min="4094" max="4094" width="3.42578125" style="13" customWidth="1"/>
    <col min="4095" max="4095" width="11.42578125" style="13" customWidth="1"/>
    <col min="4096" max="4096" width="5" style="13" customWidth="1"/>
    <col min="4097" max="4097" width="13.28515625" style="13" customWidth="1"/>
    <col min="4098" max="4098" width="10.140625" style="13" customWidth="1"/>
    <col min="4099" max="4099" width="14.7109375" style="13" customWidth="1"/>
    <col min="4100" max="4100" width="10.140625" style="13" customWidth="1"/>
    <col min="4101" max="4101" width="12.7109375" style="13" customWidth="1"/>
    <col min="4102" max="4102" width="11.140625" style="13" customWidth="1"/>
    <col min="4103" max="4347" width="8.85546875" style="13"/>
    <col min="4348" max="4348" width="38.42578125" style="13" customWidth="1"/>
    <col min="4349" max="4349" width="3.28515625" style="13" customWidth="1"/>
    <col min="4350" max="4350" width="3.42578125" style="13" customWidth="1"/>
    <col min="4351" max="4351" width="11.42578125" style="13" customWidth="1"/>
    <col min="4352" max="4352" width="5" style="13" customWidth="1"/>
    <col min="4353" max="4353" width="13.28515625" style="13" customWidth="1"/>
    <col min="4354" max="4354" width="10.140625" style="13" customWidth="1"/>
    <col min="4355" max="4355" width="14.7109375" style="13" customWidth="1"/>
    <col min="4356" max="4356" width="10.140625" style="13" customWidth="1"/>
    <col min="4357" max="4357" width="12.7109375" style="13" customWidth="1"/>
    <col min="4358" max="4358" width="11.140625" style="13" customWidth="1"/>
    <col min="4359" max="4603" width="8.85546875" style="13"/>
    <col min="4604" max="4604" width="38.42578125" style="13" customWidth="1"/>
    <col min="4605" max="4605" width="3.28515625" style="13" customWidth="1"/>
    <col min="4606" max="4606" width="3.42578125" style="13" customWidth="1"/>
    <col min="4607" max="4607" width="11.42578125" style="13" customWidth="1"/>
    <col min="4608" max="4608" width="5" style="13" customWidth="1"/>
    <col min="4609" max="4609" width="13.28515625" style="13" customWidth="1"/>
    <col min="4610" max="4610" width="10.140625" style="13" customWidth="1"/>
    <col min="4611" max="4611" width="14.7109375" style="13" customWidth="1"/>
    <col min="4612" max="4612" width="10.140625" style="13" customWidth="1"/>
    <col min="4613" max="4613" width="12.7109375" style="13" customWidth="1"/>
    <col min="4614" max="4614" width="11.140625" style="13" customWidth="1"/>
    <col min="4615" max="4859" width="8.85546875" style="13"/>
    <col min="4860" max="4860" width="38.42578125" style="13" customWidth="1"/>
    <col min="4861" max="4861" width="3.28515625" style="13" customWidth="1"/>
    <col min="4862" max="4862" width="3.42578125" style="13" customWidth="1"/>
    <col min="4863" max="4863" width="11.42578125" style="13" customWidth="1"/>
    <col min="4864" max="4864" width="5" style="13" customWidth="1"/>
    <col min="4865" max="4865" width="13.28515625" style="13" customWidth="1"/>
    <col min="4866" max="4866" width="10.140625" style="13" customWidth="1"/>
    <col min="4867" max="4867" width="14.7109375" style="13" customWidth="1"/>
    <col min="4868" max="4868" width="10.140625" style="13" customWidth="1"/>
    <col min="4869" max="4869" width="12.7109375" style="13" customWidth="1"/>
    <col min="4870" max="4870" width="11.140625" style="13" customWidth="1"/>
    <col min="4871" max="5115" width="8.85546875" style="13"/>
    <col min="5116" max="5116" width="38.42578125" style="13" customWidth="1"/>
    <col min="5117" max="5117" width="3.28515625" style="13" customWidth="1"/>
    <col min="5118" max="5118" width="3.42578125" style="13" customWidth="1"/>
    <col min="5119" max="5119" width="11.42578125" style="13" customWidth="1"/>
    <col min="5120" max="5120" width="5" style="13" customWidth="1"/>
    <col min="5121" max="5121" width="13.28515625" style="13" customWidth="1"/>
    <col min="5122" max="5122" width="10.140625" style="13" customWidth="1"/>
    <col min="5123" max="5123" width="14.7109375" style="13" customWidth="1"/>
    <col min="5124" max="5124" width="10.140625" style="13" customWidth="1"/>
    <col min="5125" max="5125" width="12.7109375" style="13" customWidth="1"/>
    <col min="5126" max="5126" width="11.140625" style="13" customWidth="1"/>
    <col min="5127" max="5371" width="8.85546875" style="13"/>
    <col min="5372" max="5372" width="38.42578125" style="13" customWidth="1"/>
    <col min="5373" max="5373" width="3.28515625" style="13" customWidth="1"/>
    <col min="5374" max="5374" width="3.42578125" style="13" customWidth="1"/>
    <col min="5375" max="5375" width="11.42578125" style="13" customWidth="1"/>
    <col min="5376" max="5376" width="5" style="13" customWidth="1"/>
    <col min="5377" max="5377" width="13.28515625" style="13" customWidth="1"/>
    <col min="5378" max="5378" width="10.140625" style="13" customWidth="1"/>
    <col min="5379" max="5379" width="14.7109375" style="13" customWidth="1"/>
    <col min="5380" max="5380" width="10.140625" style="13" customWidth="1"/>
    <col min="5381" max="5381" width="12.7109375" style="13" customWidth="1"/>
    <col min="5382" max="5382" width="11.140625" style="13" customWidth="1"/>
    <col min="5383" max="5627" width="8.85546875" style="13"/>
    <col min="5628" max="5628" width="38.42578125" style="13" customWidth="1"/>
    <col min="5629" max="5629" width="3.28515625" style="13" customWidth="1"/>
    <col min="5630" max="5630" width="3.42578125" style="13" customWidth="1"/>
    <col min="5631" max="5631" width="11.42578125" style="13" customWidth="1"/>
    <col min="5632" max="5632" width="5" style="13" customWidth="1"/>
    <col min="5633" max="5633" width="13.28515625" style="13" customWidth="1"/>
    <col min="5634" max="5634" width="10.140625" style="13" customWidth="1"/>
    <col min="5635" max="5635" width="14.7109375" style="13" customWidth="1"/>
    <col min="5636" max="5636" width="10.140625" style="13" customWidth="1"/>
    <col min="5637" max="5637" width="12.7109375" style="13" customWidth="1"/>
    <col min="5638" max="5638" width="11.140625" style="13" customWidth="1"/>
    <col min="5639" max="5883" width="8.85546875" style="13"/>
    <col min="5884" max="5884" width="38.42578125" style="13" customWidth="1"/>
    <col min="5885" max="5885" width="3.28515625" style="13" customWidth="1"/>
    <col min="5886" max="5886" width="3.42578125" style="13" customWidth="1"/>
    <col min="5887" max="5887" width="11.42578125" style="13" customWidth="1"/>
    <col min="5888" max="5888" width="5" style="13" customWidth="1"/>
    <col min="5889" max="5889" width="13.28515625" style="13" customWidth="1"/>
    <col min="5890" max="5890" width="10.140625" style="13" customWidth="1"/>
    <col min="5891" max="5891" width="14.7109375" style="13" customWidth="1"/>
    <col min="5892" max="5892" width="10.140625" style="13" customWidth="1"/>
    <col min="5893" max="5893" width="12.7109375" style="13" customWidth="1"/>
    <col min="5894" max="5894" width="11.140625" style="13" customWidth="1"/>
    <col min="5895" max="6139" width="8.85546875" style="13"/>
    <col min="6140" max="6140" width="38.42578125" style="13" customWidth="1"/>
    <col min="6141" max="6141" width="3.28515625" style="13" customWidth="1"/>
    <col min="6142" max="6142" width="3.42578125" style="13" customWidth="1"/>
    <col min="6143" max="6143" width="11.42578125" style="13" customWidth="1"/>
    <col min="6144" max="6144" width="5" style="13" customWidth="1"/>
    <col min="6145" max="6145" width="13.28515625" style="13" customWidth="1"/>
    <col min="6146" max="6146" width="10.140625" style="13" customWidth="1"/>
    <col min="6147" max="6147" width="14.7109375" style="13" customWidth="1"/>
    <col min="6148" max="6148" width="10.140625" style="13" customWidth="1"/>
    <col min="6149" max="6149" width="12.7109375" style="13" customWidth="1"/>
    <col min="6150" max="6150" width="11.140625" style="13" customWidth="1"/>
    <col min="6151" max="6395" width="8.85546875" style="13"/>
    <col min="6396" max="6396" width="38.42578125" style="13" customWidth="1"/>
    <col min="6397" max="6397" width="3.28515625" style="13" customWidth="1"/>
    <col min="6398" max="6398" width="3.42578125" style="13" customWidth="1"/>
    <col min="6399" max="6399" width="11.42578125" style="13" customWidth="1"/>
    <col min="6400" max="6400" width="5" style="13" customWidth="1"/>
    <col min="6401" max="6401" width="13.28515625" style="13" customWidth="1"/>
    <col min="6402" max="6402" width="10.140625" style="13" customWidth="1"/>
    <col min="6403" max="6403" width="14.7109375" style="13" customWidth="1"/>
    <col min="6404" max="6404" width="10.140625" style="13" customWidth="1"/>
    <col min="6405" max="6405" width="12.7109375" style="13" customWidth="1"/>
    <col min="6406" max="6406" width="11.140625" style="13" customWidth="1"/>
    <col min="6407" max="6651" width="8.85546875" style="13"/>
    <col min="6652" max="6652" width="38.42578125" style="13" customWidth="1"/>
    <col min="6653" max="6653" width="3.28515625" style="13" customWidth="1"/>
    <col min="6654" max="6654" width="3.42578125" style="13" customWidth="1"/>
    <col min="6655" max="6655" width="11.42578125" style="13" customWidth="1"/>
    <col min="6656" max="6656" width="5" style="13" customWidth="1"/>
    <col min="6657" max="6657" width="13.28515625" style="13" customWidth="1"/>
    <col min="6658" max="6658" width="10.140625" style="13" customWidth="1"/>
    <col min="6659" max="6659" width="14.7109375" style="13" customWidth="1"/>
    <col min="6660" max="6660" width="10.140625" style="13" customWidth="1"/>
    <col min="6661" max="6661" width="12.7109375" style="13" customWidth="1"/>
    <col min="6662" max="6662" width="11.140625" style="13" customWidth="1"/>
    <col min="6663" max="6907" width="8.85546875" style="13"/>
    <col min="6908" max="6908" width="38.42578125" style="13" customWidth="1"/>
    <col min="6909" max="6909" width="3.28515625" style="13" customWidth="1"/>
    <col min="6910" max="6910" width="3.42578125" style="13" customWidth="1"/>
    <col min="6911" max="6911" width="11.42578125" style="13" customWidth="1"/>
    <col min="6912" max="6912" width="5" style="13" customWidth="1"/>
    <col min="6913" max="6913" width="13.28515625" style="13" customWidth="1"/>
    <col min="6914" max="6914" width="10.140625" style="13" customWidth="1"/>
    <col min="6915" max="6915" width="14.7109375" style="13" customWidth="1"/>
    <col min="6916" max="6916" width="10.140625" style="13" customWidth="1"/>
    <col min="6917" max="6917" width="12.7109375" style="13" customWidth="1"/>
    <col min="6918" max="6918" width="11.140625" style="13" customWidth="1"/>
    <col min="6919" max="7163" width="8.85546875" style="13"/>
    <col min="7164" max="7164" width="38.42578125" style="13" customWidth="1"/>
    <col min="7165" max="7165" width="3.28515625" style="13" customWidth="1"/>
    <col min="7166" max="7166" width="3.42578125" style="13" customWidth="1"/>
    <col min="7167" max="7167" width="11.42578125" style="13" customWidth="1"/>
    <col min="7168" max="7168" width="5" style="13" customWidth="1"/>
    <col min="7169" max="7169" width="13.28515625" style="13" customWidth="1"/>
    <col min="7170" max="7170" width="10.140625" style="13" customWidth="1"/>
    <col min="7171" max="7171" width="14.7109375" style="13" customWidth="1"/>
    <col min="7172" max="7172" width="10.140625" style="13" customWidth="1"/>
    <col min="7173" max="7173" width="12.7109375" style="13" customWidth="1"/>
    <col min="7174" max="7174" width="11.140625" style="13" customWidth="1"/>
    <col min="7175" max="7419" width="8.85546875" style="13"/>
    <col min="7420" max="7420" width="38.42578125" style="13" customWidth="1"/>
    <col min="7421" max="7421" width="3.28515625" style="13" customWidth="1"/>
    <col min="7422" max="7422" width="3.42578125" style="13" customWidth="1"/>
    <col min="7423" max="7423" width="11.42578125" style="13" customWidth="1"/>
    <col min="7424" max="7424" width="5" style="13" customWidth="1"/>
    <col min="7425" max="7425" width="13.28515625" style="13" customWidth="1"/>
    <col min="7426" max="7426" width="10.140625" style="13" customWidth="1"/>
    <col min="7427" max="7427" width="14.7109375" style="13" customWidth="1"/>
    <col min="7428" max="7428" width="10.140625" style="13" customWidth="1"/>
    <col min="7429" max="7429" width="12.7109375" style="13" customWidth="1"/>
    <col min="7430" max="7430" width="11.140625" style="13" customWidth="1"/>
    <col min="7431" max="7675" width="8.85546875" style="13"/>
    <col min="7676" max="7676" width="38.42578125" style="13" customWidth="1"/>
    <col min="7677" max="7677" width="3.28515625" style="13" customWidth="1"/>
    <col min="7678" max="7678" width="3.42578125" style="13" customWidth="1"/>
    <col min="7679" max="7679" width="11.42578125" style="13" customWidth="1"/>
    <col min="7680" max="7680" width="5" style="13" customWidth="1"/>
    <col min="7681" max="7681" width="13.28515625" style="13" customWidth="1"/>
    <col min="7682" max="7682" width="10.140625" style="13" customWidth="1"/>
    <col min="7683" max="7683" width="14.7109375" style="13" customWidth="1"/>
    <col min="7684" max="7684" width="10.140625" style="13" customWidth="1"/>
    <col min="7685" max="7685" width="12.7109375" style="13" customWidth="1"/>
    <col min="7686" max="7686" width="11.140625" style="13" customWidth="1"/>
    <col min="7687" max="7931" width="8.85546875" style="13"/>
    <col min="7932" max="7932" width="38.42578125" style="13" customWidth="1"/>
    <col min="7933" max="7933" width="3.28515625" style="13" customWidth="1"/>
    <col min="7934" max="7934" width="3.42578125" style="13" customWidth="1"/>
    <col min="7935" max="7935" width="11.42578125" style="13" customWidth="1"/>
    <col min="7936" max="7936" width="5" style="13" customWidth="1"/>
    <col min="7937" max="7937" width="13.28515625" style="13" customWidth="1"/>
    <col min="7938" max="7938" width="10.140625" style="13" customWidth="1"/>
    <col min="7939" max="7939" width="14.7109375" style="13" customWidth="1"/>
    <col min="7940" max="7940" width="10.140625" style="13" customWidth="1"/>
    <col min="7941" max="7941" width="12.7109375" style="13" customWidth="1"/>
    <col min="7942" max="7942" width="11.140625" style="13" customWidth="1"/>
    <col min="7943" max="8187" width="8.85546875" style="13"/>
    <col min="8188" max="8188" width="38.42578125" style="13" customWidth="1"/>
    <col min="8189" max="8189" width="3.28515625" style="13" customWidth="1"/>
    <col min="8190" max="8190" width="3.42578125" style="13" customWidth="1"/>
    <col min="8191" max="8191" width="11.42578125" style="13" customWidth="1"/>
    <col min="8192" max="8192" width="5" style="13" customWidth="1"/>
    <col min="8193" max="8193" width="13.28515625" style="13" customWidth="1"/>
    <col min="8194" max="8194" width="10.140625" style="13" customWidth="1"/>
    <col min="8195" max="8195" width="14.7109375" style="13" customWidth="1"/>
    <col min="8196" max="8196" width="10.140625" style="13" customWidth="1"/>
    <col min="8197" max="8197" width="12.7109375" style="13" customWidth="1"/>
    <col min="8198" max="8198" width="11.140625" style="13" customWidth="1"/>
    <col min="8199" max="8443" width="8.85546875" style="13"/>
    <col min="8444" max="8444" width="38.42578125" style="13" customWidth="1"/>
    <col min="8445" max="8445" width="3.28515625" style="13" customWidth="1"/>
    <col min="8446" max="8446" width="3.42578125" style="13" customWidth="1"/>
    <col min="8447" max="8447" width="11.42578125" style="13" customWidth="1"/>
    <col min="8448" max="8448" width="5" style="13" customWidth="1"/>
    <col min="8449" max="8449" width="13.28515625" style="13" customWidth="1"/>
    <col min="8450" max="8450" width="10.140625" style="13" customWidth="1"/>
    <col min="8451" max="8451" width="14.7109375" style="13" customWidth="1"/>
    <col min="8452" max="8452" width="10.140625" style="13" customWidth="1"/>
    <col min="8453" max="8453" width="12.7109375" style="13" customWidth="1"/>
    <col min="8454" max="8454" width="11.140625" style="13" customWidth="1"/>
    <col min="8455" max="8699" width="8.85546875" style="13"/>
    <col min="8700" max="8700" width="38.42578125" style="13" customWidth="1"/>
    <col min="8701" max="8701" width="3.28515625" style="13" customWidth="1"/>
    <col min="8702" max="8702" width="3.42578125" style="13" customWidth="1"/>
    <col min="8703" max="8703" width="11.42578125" style="13" customWidth="1"/>
    <col min="8704" max="8704" width="5" style="13" customWidth="1"/>
    <col min="8705" max="8705" width="13.28515625" style="13" customWidth="1"/>
    <col min="8706" max="8706" width="10.140625" style="13" customWidth="1"/>
    <col min="8707" max="8707" width="14.7109375" style="13" customWidth="1"/>
    <col min="8708" max="8708" width="10.140625" style="13" customWidth="1"/>
    <col min="8709" max="8709" width="12.7109375" style="13" customWidth="1"/>
    <col min="8710" max="8710" width="11.140625" style="13" customWidth="1"/>
    <col min="8711" max="8955" width="8.85546875" style="13"/>
    <col min="8956" max="8956" width="38.42578125" style="13" customWidth="1"/>
    <col min="8957" max="8957" width="3.28515625" style="13" customWidth="1"/>
    <col min="8958" max="8958" width="3.42578125" style="13" customWidth="1"/>
    <col min="8959" max="8959" width="11.42578125" style="13" customWidth="1"/>
    <col min="8960" max="8960" width="5" style="13" customWidth="1"/>
    <col min="8961" max="8961" width="13.28515625" style="13" customWidth="1"/>
    <col min="8962" max="8962" width="10.140625" style="13" customWidth="1"/>
    <col min="8963" max="8963" width="14.7109375" style="13" customWidth="1"/>
    <col min="8964" max="8964" width="10.140625" style="13" customWidth="1"/>
    <col min="8965" max="8965" width="12.7109375" style="13" customWidth="1"/>
    <col min="8966" max="8966" width="11.140625" style="13" customWidth="1"/>
    <col min="8967" max="9211" width="8.85546875" style="13"/>
    <col min="9212" max="9212" width="38.42578125" style="13" customWidth="1"/>
    <col min="9213" max="9213" width="3.28515625" style="13" customWidth="1"/>
    <col min="9214" max="9214" width="3.42578125" style="13" customWidth="1"/>
    <col min="9215" max="9215" width="11.42578125" style="13" customWidth="1"/>
    <col min="9216" max="9216" width="5" style="13" customWidth="1"/>
    <col min="9217" max="9217" width="13.28515625" style="13" customWidth="1"/>
    <col min="9218" max="9218" width="10.140625" style="13" customWidth="1"/>
    <col min="9219" max="9219" width="14.7109375" style="13" customWidth="1"/>
    <col min="9220" max="9220" width="10.140625" style="13" customWidth="1"/>
    <col min="9221" max="9221" width="12.7109375" style="13" customWidth="1"/>
    <col min="9222" max="9222" width="11.140625" style="13" customWidth="1"/>
    <col min="9223" max="9467" width="8.85546875" style="13"/>
    <col min="9468" max="9468" width="38.42578125" style="13" customWidth="1"/>
    <col min="9469" max="9469" width="3.28515625" style="13" customWidth="1"/>
    <col min="9470" max="9470" width="3.42578125" style="13" customWidth="1"/>
    <col min="9471" max="9471" width="11.42578125" style="13" customWidth="1"/>
    <col min="9472" max="9472" width="5" style="13" customWidth="1"/>
    <col min="9473" max="9473" width="13.28515625" style="13" customWidth="1"/>
    <col min="9474" max="9474" width="10.140625" style="13" customWidth="1"/>
    <col min="9475" max="9475" width="14.7109375" style="13" customWidth="1"/>
    <col min="9476" max="9476" width="10.140625" style="13" customWidth="1"/>
    <col min="9477" max="9477" width="12.7109375" style="13" customWidth="1"/>
    <col min="9478" max="9478" width="11.140625" style="13" customWidth="1"/>
    <col min="9479" max="9723" width="8.85546875" style="13"/>
    <col min="9724" max="9724" width="38.42578125" style="13" customWidth="1"/>
    <col min="9725" max="9725" width="3.28515625" style="13" customWidth="1"/>
    <col min="9726" max="9726" width="3.42578125" style="13" customWidth="1"/>
    <col min="9727" max="9727" width="11.42578125" style="13" customWidth="1"/>
    <col min="9728" max="9728" width="5" style="13" customWidth="1"/>
    <col min="9729" max="9729" width="13.28515625" style="13" customWidth="1"/>
    <col min="9730" max="9730" width="10.140625" style="13" customWidth="1"/>
    <col min="9731" max="9731" width="14.7109375" style="13" customWidth="1"/>
    <col min="9732" max="9732" width="10.140625" style="13" customWidth="1"/>
    <col min="9733" max="9733" width="12.7109375" style="13" customWidth="1"/>
    <col min="9734" max="9734" width="11.140625" style="13" customWidth="1"/>
    <col min="9735" max="9979" width="8.85546875" style="13"/>
    <col min="9980" max="9980" width="38.42578125" style="13" customWidth="1"/>
    <col min="9981" max="9981" width="3.28515625" style="13" customWidth="1"/>
    <col min="9982" max="9982" width="3.42578125" style="13" customWidth="1"/>
    <col min="9983" max="9983" width="11.42578125" style="13" customWidth="1"/>
    <col min="9984" max="9984" width="5" style="13" customWidth="1"/>
    <col min="9985" max="9985" width="13.28515625" style="13" customWidth="1"/>
    <col min="9986" max="9986" width="10.140625" style="13" customWidth="1"/>
    <col min="9987" max="9987" width="14.7109375" style="13" customWidth="1"/>
    <col min="9988" max="9988" width="10.140625" style="13" customWidth="1"/>
    <col min="9989" max="9989" width="12.7109375" style="13" customWidth="1"/>
    <col min="9990" max="9990" width="11.140625" style="13" customWidth="1"/>
    <col min="9991" max="10235" width="8.85546875" style="13"/>
    <col min="10236" max="10236" width="38.42578125" style="13" customWidth="1"/>
    <col min="10237" max="10237" width="3.28515625" style="13" customWidth="1"/>
    <col min="10238" max="10238" width="3.42578125" style="13" customWidth="1"/>
    <col min="10239" max="10239" width="11.42578125" style="13" customWidth="1"/>
    <col min="10240" max="10240" width="5" style="13" customWidth="1"/>
    <col min="10241" max="10241" width="13.28515625" style="13" customWidth="1"/>
    <col min="10242" max="10242" width="10.140625" style="13" customWidth="1"/>
    <col min="10243" max="10243" width="14.7109375" style="13" customWidth="1"/>
    <col min="10244" max="10244" width="10.140625" style="13" customWidth="1"/>
    <col min="10245" max="10245" width="12.7109375" style="13" customWidth="1"/>
    <col min="10246" max="10246" width="11.140625" style="13" customWidth="1"/>
    <col min="10247" max="10491" width="8.85546875" style="13"/>
    <col min="10492" max="10492" width="38.42578125" style="13" customWidth="1"/>
    <col min="10493" max="10493" width="3.28515625" style="13" customWidth="1"/>
    <col min="10494" max="10494" width="3.42578125" style="13" customWidth="1"/>
    <col min="10495" max="10495" width="11.42578125" style="13" customWidth="1"/>
    <col min="10496" max="10496" width="5" style="13" customWidth="1"/>
    <col min="10497" max="10497" width="13.28515625" style="13" customWidth="1"/>
    <col min="10498" max="10498" width="10.140625" style="13" customWidth="1"/>
    <col min="10499" max="10499" width="14.7109375" style="13" customWidth="1"/>
    <col min="10500" max="10500" width="10.140625" style="13" customWidth="1"/>
    <col min="10501" max="10501" width="12.7109375" style="13" customWidth="1"/>
    <col min="10502" max="10502" width="11.140625" style="13" customWidth="1"/>
    <col min="10503" max="10747" width="8.85546875" style="13"/>
    <col min="10748" max="10748" width="38.42578125" style="13" customWidth="1"/>
    <col min="10749" max="10749" width="3.28515625" style="13" customWidth="1"/>
    <col min="10750" max="10750" width="3.42578125" style="13" customWidth="1"/>
    <col min="10751" max="10751" width="11.42578125" style="13" customWidth="1"/>
    <col min="10752" max="10752" width="5" style="13" customWidth="1"/>
    <col min="10753" max="10753" width="13.28515625" style="13" customWidth="1"/>
    <col min="10754" max="10754" width="10.140625" style="13" customWidth="1"/>
    <col min="10755" max="10755" width="14.7109375" style="13" customWidth="1"/>
    <col min="10756" max="10756" width="10.140625" style="13" customWidth="1"/>
    <col min="10757" max="10757" width="12.7109375" style="13" customWidth="1"/>
    <col min="10758" max="10758" width="11.140625" style="13" customWidth="1"/>
    <col min="10759" max="11003" width="8.85546875" style="13"/>
    <col min="11004" max="11004" width="38.42578125" style="13" customWidth="1"/>
    <col min="11005" max="11005" width="3.28515625" style="13" customWidth="1"/>
    <col min="11006" max="11006" width="3.42578125" style="13" customWidth="1"/>
    <col min="11007" max="11007" width="11.42578125" style="13" customWidth="1"/>
    <col min="11008" max="11008" width="5" style="13" customWidth="1"/>
    <col min="11009" max="11009" width="13.28515625" style="13" customWidth="1"/>
    <col min="11010" max="11010" width="10.140625" style="13" customWidth="1"/>
    <col min="11011" max="11011" width="14.7109375" style="13" customWidth="1"/>
    <col min="11012" max="11012" width="10.140625" style="13" customWidth="1"/>
    <col min="11013" max="11013" width="12.7109375" style="13" customWidth="1"/>
    <col min="11014" max="11014" width="11.140625" style="13" customWidth="1"/>
    <col min="11015" max="11259" width="8.85546875" style="13"/>
    <col min="11260" max="11260" width="38.42578125" style="13" customWidth="1"/>
    <col min="11261" max="11261" width="3.28515625" style="13" customWidth="1"/>
    <col min="11262" max="11262" width="3.42578125" style="13" customWidth="1"/>
    <col min="11263" max="11263" width="11.42578125" style="13" customWidth="1"/>
    <col min="11264" max="11264" width="5" style="13" customWidth="1"/>
    <col min="11265" max="11265" width="13.28515625" style="13" customWidth="1"/>
    <col min="11266" max="11266" width="10.140625" style="13" customWidth="1"/>
    <col min="11267" max="11267" width="14.7109375" style="13" customWidth="1"/>
    <col min="11268" max="11268" width="10.140625" style="13" customWidth="1"/>
    <col min="11269" max="11269" width="12.7109375" style="13" customWidth="1"/>
    <col min="11270" max="11270" width="11.140625" style="13" customWidth="1"/>
    <col min="11271" max="11515" width="8.85546875" style="13"/>
    <col min="11516" max="11516" width="38.42578125" style="13" customWidth="1"/>
    <col min="11517" max="11517" width="3.28515625" style="13" customWidth="1"/>
    <col min="11518" max="11518" width="3.42578125" style="13" customWidth="1"/>
    <col min="11519" max="11519" width="11.42578125" style="13" customWidth="1"/>
    <col min="11520" max="11520" width="5" style="13" customWidth="1"/>
    <col min="11521" max="11521" width="13.28515625" style="13" customWidth="1"/>
    <col min="11522" max="11522" width="10.140625" style="13" customWidth="1"/>
    <col min="11523" max="11523" width="14.7109375" style="13" customWidth="1"/>
    <col min="11524" max="11524" width="10.140625" style="13" customWidth="1"/>
    <col min="11525" max="11525" width="12.7109375" style="13" customWidth="1"/>
    <col min="11526" max="11526" width="11.140625" style="13" customWidth="1"/>
    <col min="11527" max="11771" width="8.85546875" style="13"/>
    <col min="11772" max="11772" width="38.42578125" style="13" customWidth="1"/>
    <col min="11773" max="11773" width="3.28515625" style="13" customWidth="1"/>
    <col min="11774" max="11774" width="3.42578125" style="13" customWidth="1"/>
    <col min="11775" max="11775" width="11.42578125" style="13" customWidth="1"/>
    <col min="11776" max="11776" width="5" style="13" customWidth="1"/>
    <col min="11777" max="11777" width="13.28515625" style="13" customWidth="1"/>
    <col min="11778" max="11778" width="10.140625" style="13" customWidth="1"/>
    <col min="11779" max="11779" width="14.7109375" style="13" customWidth="1"/>
    <col min="11780" max="11780" width="10.140625" style="13" customWidth="1"/>
    <col min="11781" max="11781" width="12.7109375" style="13" customWidth="1"/>
    <col min="11782" max="11782" width="11.140625" style="13" customWidth="1"/>
    <col min="11783" max="12027" width="8.85546875" style="13"/>
    <col min="12028" max="12028" width="38.42578125" style="13" customWidth="1"/>
    <col min="12029" max="12029" width="3.28515625" style="13" customWidth="1"/>
    <col min="12030" max="12030" width="3.42578125" style="13" customWidth="1"/>
    <col min="12031" max="12031" width="11.42578125" style="13" customWidth="1"/>
    <col min="12032" max="12032" width="5" style="13" customWidth="1"/>
    <col min="12033" max="12033" width="13.28515625" style="13" customWidth="1"/>
    <col min="12034" max="12034" width="10.140625" style="13" customWidth="1"/>
    <col min="12035" max="12035" width="14.7109375" style="13" customWidth="1"/>
    <col min="12036" max="12036" width="10.140625" style="13" customWidth="1"/>
    <col min="12037" max="12037" width="12.7109375" style="13" customWidth="1"/>
    <col min="12038" max="12038" width="11.140625" style="13" customWidth="1"/>
    <col min="12039" max="12283" width="8.85546875" style="13"/>
    <col min="12284" max="12284" width="38.42578125" style="13" customWidth="1"/>
    <col min="12285" max="12285" width="3.28515625" style="13" customWidth="1"/>
    <col min="12286" max="12286" width="3.42578125" style="13" customWidth="1"/>
    <col min="12287" max="12287" width="11.42578125" style="13" customWidth="1"/>
    <col min="12288" max="12288" width="5" style="13" customWidth="1"/>
    <col min="12289" max="12289" width="13.28515625" style="13" customWidth="1"/>
    <col min="12290" max="12290" width="10.140625" style="13" customWidth="1"/>
    <col min="12291" max="12291" width="14.7109375" style="13" customWidth="1"/>
    <col min="12292" max="12292" width="10.140625" style="13" customWidth="1"/>
    <col min="12293" max="12293" width="12.7109375" style="13" customWidth="1"/>
    <col min="12294" max="12294" width="11.140625" style="13" customWidth="1"/>
    <col min="12295" max="12539" width="8.85546875" style="13"/>
    <col min="12540" max="12540" width="38.42578125" style="13" customWidth="1"/>
    <col min="12541" max="12541" width="3.28515625" style="13" customWidth="1"/>
    <col min="12542" max="12542" width="3.42578125" style="13" customWidth="1"/>
    <col min="12543" max="12543" width="11.42578125" style="13" customWidth="1"/>
    <col min="12544" max="12544" width="5" style="13" customWidth="1"/>
    <col min="12545" max="12545" width="13.28515625" style="13" customWidth="1"/>
    <col min="12546" max="12546" width="10.140625" style="13" customWidth="1"/>
    <col min="12547" max="12547" width="14.7109375" style="13" customWidth="1"/>
    <col min="12548" max="12548" width="10.140625" style="13" customWidth="1"/>
    <col min="12549" max="12549" width="12.7109375" style="13" customWidth="1"/>
    <col min="12550" max="12550" width="11.140625" style="13" customWidth="1"/>
    <col min="12551" max="12795" width="8.85546875" style="13"/>
    <col min="12796" max="12796" width="38.42578125" style="13" customWidth="1"/>
    <col min="12797" max="12797" width="3.28515625" style="13" customWidth="1"/>
    <col min="12798" max="12798" width="3.42578125" style="13" customWidth="1"/>
    <col min="12799" max="12799" width="11.42578125" style="13" customWidth="1"/>
    <col min="12800" max="12800" width="5" style="13" customWidth="1"/>
    <col min="12801" max="12801" width="13.28515625" style="13" customWidth="1"/>
    <col min="12802" max="12802" width="10.140625" style="13" customWidth="1"/>
    <col min="12803" max="12803" width="14.7109375" style="13" customWidth="1"/>
    <col min="12804" max="12804" width="10.140625" style="13" customWidth="1"/>
    <col min="12805" max="12805" width="12.7109375" style="13" customWidth="1"/>
    <col min="12806" max="12806" width="11.140625" style="13" customWidth="1"/>
    <col min="12807" max="13051" width="8.85546875" style="13"/>
    <col min="13052" max="13052" width="38.42578125" style="13" customWidth="1"/>
    <col min="13053" max="13053" width="3.28515625" style="13" customWidth="1"/>
    <col min="13054" max="13054" width="3.42578125" style="13" customWidth="1"/>
    <col min="13055" max="13055" width="11.42578125" style="13" customWidth="1"/>
    <col min="13056" max="13056" width="5" style="13" customWidth="1"/>
    <col min="13057" max="13057" width="13.28515625" style="13" customWidth="1"/>
    <col min="13058" max="13058" width="10.140625" style="13" customWidth="1"/>
    <col min="13059" max="13059" width="14.7109375" style="13" customWidth="1"/>
    <col min="13060" max="13060" width="10.140625" style="13" customWidth="1"/>
    <col min="13061" max="13061" width="12.7109375" style="13" customWidth="1"/>
    <col min="13062" max="13062" width="11.140625" style="13" customWidth="1"/>
    <col min="13063" max="13307" width="8.85546875" style="13"/>
    <col min="13308" max="13308" width="38.42578125" style="13" customWidth="1"/>
    <col min="13309" max="13309" width="3.28515625" style="13" customWidth="1"/>
    <col min="13310" max="13310" width="3.42578125" style="13" customWidth="1"/>
    <col min="13311" max="13311" width="11.42578125" style="13" customWidth="1"/>
    <col min="13312" max="13312" width="5" style="13" customWidth="1"/>
    <col min="13313" max="13313" width="13.28515625" style="13" customWidth="1"/>
    <col min="13314" max="13314" width="10.140625" style="13" customWidth="1"/>
    <col min="13315" max="13315" width="14.7109375" style="13" customWidth="1"/>
    <col min="13316" max="13316" width="10.140625" style="13" customWidth="1"/>
    <col min="13317" max="13317" width="12.7109375" style="13" customWidth="1"/>
    <col min="13318" max="13318" width="11.140625" style="13" customWidth="1"/>
    <col min="13319" max="13563" width="8.85546875" style="13"/>
    <col min="13564" max="13564" width="38.42578125" style="13" customWidth="1"/>
    <col min="13565" max="13565" width="3.28515625" style="13" customWidth="1"/>
    <col min="13566" max="13566" width="3.42578125" style="13" customWidth="1"/>
    <col min="13567" max="13567" width="11.42578125" style="13" customWidth="1"/>
    <col min="13568" max="13568" width="5" style="13" customWidth="1"/>
    <col min="13569" max="13569" width="13.28515625" style="13" customWidth="1"/>
    <col min="13570" max="13570" width="10.140625" style="13" customWidth="1"/>
    <col min="13571" max="13571" width="14.7109375" style="13" customWidth="1"/>
    <col min="13572" max="13572" width="10.140625" style="13" customWidth="1"/>
    <col min="13573" max="13573" width="12.7109375" style="13" customWidth="1"/>
    <col min="13574" max="13574" width="11.140625" style="13" customWidth="1"/>
    <col min="13575" max="13819" width="8.85546875" style="13"/>
    <col min="13820" max="13820" width="38.42578125" style="13" customWidth="1"/>
    <col min="13821" max="13821" width="3.28515625" style="13" customWidth="1"/>
    <col min="13822" max="13822" width="3.42578125" style="13" customWidth="1"/>
    <col min="13823" max="13823" width="11.42578125" style="13" customWidth="1"/>
    <col min="13824" max="13824" width="5" style="13" customWidth="1"/>
    <col min="13825" max="13825" width="13.28515625" style="13" customWidth="1"/>
    <col min="13826" max="13826" width="10.140625" style="13" customWidth="1"/>
    <col min="13827" max="13827" width="14.7109375" style="13" customWidth="1"/>
    <col min="13828" max="13828" width="10.140625" style="13" customWidth="1"/>
    <col min="13829" max="13829" width="12.7109375" style="13" customWidth="1"/>
    <col min="13830" max="13830" width="11.140625" style="13" customWidth="1"/>
    <col min="13831" max="14075" width="8.85546875" style="13"/>
    <col min="14076" max="14076" width="38.42578125" style="13" customWidth="1"/>
    <col min="14077" max="14077" width="3.28515625" style="13" customWidth="1"/>
    <col min="14078" max="14078" width="3.42578125" style="13" customWidth="1"/>
    <col min="14079" max="14079" width="11.42578125" style="13" customWidth="1"/>
    <col min="14080" max="14080" width="5" style="13" customWidth="1"/>
    <col min="14081" max="14081" width="13.28515625" style="13" customWidth="1"/>
    <col min="14082" max="14082" width="10.140625" style="13" customWidth="1"/>
    <col min="14083" max="14083" width="14.7109375" style="13" customWidth="1"/>
    <col min="14084" max="14084" width="10.140625" style="13" customWidth="1"/>
    <col min="14085" max="14085" width="12.7109375" style="13" customWidth="1"/>
    <col min="14086" max="14086" width="11.140625" style="13" customWidth="1"/>
    <col min="14087" max="14331" width="8.85546875" style="13"/>
    <col min="14332" max="14332" width="38.42578125" style="13" customWidth="1"/>
    <col min="14333" max="14333" width="3.28515625" style="13" customWidth="1"/>
    <col min="14334" max="14334" width="3.42578125" style="13" customWidth="1"/>
    <col min="14335" max="14335" width="11.42578125" style="13" customWidth="1"/>
    <col min="14336" max="14336" width="5" style="13" customWidth="1"/>
    <col min="14337" max="14337" width="13.28515625" style="13" customWidth="1"/>
    <col min="14338" max="14338" width="10.140625" style="13" customWidth="1"/>
    <col min="14339" max="14339" width="14.7109375" style="13" customWidth="1"/>
    <col min="14340" max="14340" width="10.140625" style="13" customWidth="1"/>
    <col min="14341" max="14341" width="12.7109375" style="13" customWidth="1"/>
    <col min="14342" max="14342" width="11.140625" style="13" customWidth="1"/>
    <col min="14343" max="14587" width="8.85546875" style="13"/>
    <col min="14588" max="14588" width="38.42578125" style="13" customWidth="1"/>
    <col min="14589" max="14589" width="3.28515625" style="13" customWidth="1"/>
    <col min="14590" max="14590" width="3.42578125" style="13" customWidth="1"/>
    <col min="14591" max="14591" width="11.42578125" style="13" customWidth="1"/>
    <col min="14592" max="14592" width="5" style="13" customWidth="1"/>
    <col min="14593" max="14593" width="13.28515625" style="13" customWidth="1"/>
    <col min="14594" max="14594" width="10.140625" style="13" customWidth="1"/>
    <col min="14595" max="14595" width="14.7109375" style="13" customWidth="1"/>
    <col min="14596" max="14596" width="10.140625" style="13" customWidth="1"/>
    <col min="14597" max="14597" width="12.7109375" style="13" customWidth="1"/>
    <col min="14598" max="14598" width="11.140625" style="13" customWidth="1"/>
    <col min="14599" max="14843" width="8.85546875" style="13"/>
    <col min="14844" max="14844" width="38.42578125" style="13" customWidth="1"/>
    <col min="14845" max="14845" width="3.28515625" style="13" customWidth="1"/>
    <col min="14846" max="14846" width="3.42578125" style="13" customWidth="1"/>
    <col min="14847" max="14847" width="11.42578125" style="13" customWidth="1"/>
    <col min="14848" max="14848" width="5" style="13" customWidth="1"/>
    <col min="14849" max="14849" width="13.28515625" style="13" customWidth="1"/>
    <col min="14850" max="14850" width="10.140625" style="13" customWidth="1"/>
    <col min="14851" max="14851" width="14.7109375" style="13" customWidth="1"/>
    <col min="14852" max="14852" width="10.140625" style="13" customWidth="1"/>
    <col min="14853" max="14853" width="12.7109375" style="13" customWidth="1"/>
    <col min="14854" max="14854" width="11.140625" style="13" customWidth="1"/>
    <col min="14855" max="15099" width="8.85546875" style="13"/>
    <col min="15100" max="15100" width="38.42578125" style="13" customWidth="1"/>
    <col min="15101" max="15101" width="3.28515625" style="13" customWidth="1"/>
    <col min="15102" max="15102" width="3.42578125" style="13" customWidth="1"/>
    <col min="15103" max="15103" width="11.42578125" style="13" customWidth="1"/>
    <col min="15104" max="15104" width="5" style="13" customWidth="1"/>
    <col min="15105" max="15105" width="13.28515625" style="13" customWidth="1"/>
    <col min="15106" max="15106" width="10.140625" style="13" customWidth="1"/>
    <col min="15107" max="15107" width="14.7109375" style="13" customWidth="1"/>
    <col min="15108" max="15108" width="10.140625" style="13" customWidth="1"/>
    <col min="15109" max="15109" width="12.7109375" style="13" customWidth="1"/>
    <col min="15110" max="15110" width="11.140625" style="13" customWidth="1"/>
    <col min="15111" max="15355" width="8.85546875" style="13"/>
    <col min="15356" max="15356" width="38.42578125" style="13" customWidth="1"/>
    <col min="15357" max="15357" width="3.28515625" style="13" customWidth="1"/>
    <col min="15358" max="15358" width="3.42578125" style="13" customWidth="1"/>
    <col min="15359" max="15359" width="11.42578125" style="13" customWidth="1"/>
    <col min="15360" max="15360" width="5" style="13" customWidth="1"/>
    <col min="15361" max="15361" width="13.28515625" style="13" customWidth="1"/>
    <col min="15362" max="15362" width="10.140625" style="13" customWidth="1"/>
    <col min="15363" max="15363" width="14.7109375" style="13" customWidth="1"/>
    <col min="15364" max="15364" width="10.140625" style="13" customWidth="1"/>
    <col min="15365" max="15365" width="12.7109375" style="13" customWidth="1"/>
    <col min="15366" max="15366" width="11.140625" style="13" customWidth="1"/>
    <col min="15367" max="15611" width="8.85546875" style="13"/>
    <col min="15612" max="15612" width="38.42578125" style="13" customWidth="1"/>
    <col min="15613" max="15613" width="3.28515625" style="13" customWidth="1"/>
    <col min="15614" max="15614" width="3.42578125" style="13" customWidth="1"/>
    <col min="15615" max="15615" width="11.42578125" style="13" customWidth="1"/>
    <col min="15616" max="15616" width="5" style="13" customWidth="1"/>
    <col min="15617" max="15617" width="13.28515625" style="13" customWidth="1"/>
    <col min="15618" max="15618" width="10.140625" style="13" customWidth="1"/>
    <col min="15619" max="15619" width="14.7109375" style="13" customWidth="1"/>
    <col min="15620" max="15620" width="10.140625" style="13" customWidth="1"/>
    <col min="15621" max="15621" width="12.7109375" style="13" customWidth="1"/>
    <col min="15622" max="15622" width="11.140625" style="13" customWidth="1"/>
    <col min="15623" max="15867" width="8.85546875" style="13"/>
    <col min="15868" max="15868" width="38.42578125" style="13" customWidth="1"/>
    <col min="15869" max="15869" width="3.28515625" style="13" customWidth="1"/>
    <col min="15870" max="15870" width="3.42578125" style="13" customWidth="1"/>
    <col min="15871" max="15871" width="11.42578125" style="13" customWidth="1"/>
    <col min="15872" max="15872" width="5" style="13" customWidth="1"/>
    <col min="15873" max="15873" width="13.28515625" style="13" customWidth="1"/>
    <col min="15874" max="15874" width="10.140625" style="13" customWidth="1"/>
    <col min="15875" max="15875" width="14.7109375" style="13" customWidth="1"/>
    <col min="15876" max="15876" width="10.140625" style="13" customWidth="1"/>
    <col min="15877" max="15877" width="12.7109375" style="13" customWidth="1"/>
    <col min="15878" max="15878" width="11.140625" style="13" customWidth="1"/>
    <col min="15879" max="16123" width="8.85546875" style="13"/>
    <col min="16124" max="16124" width="38.42578125" style="13" customWidth="1"/>
    <col min="16125" max="16125" width="3.28515625" style="13" customWidth="1"/>
    <col min="16126" max="16126" width="3.42578125" style="13" customWidth="1"/>
    <col min="16127" max="16127" width="11.42578125" style="13" customWidth="1"/>
    <col min="16128" max="16128" width="5" style="13" customWidth="1"/>
    <col min="16129" max="16129" width="13.28515625" style="13" customWidth="1"/>
    <col min="16130" max="16130" width="10.140625" style="13" customWidth="1"/>
    <col min="16131" max="16131" width="14.7109375" style="13" customWidth="1"/>
    <col min="16132" max="16132" width="10.140625" style="13" customWidth="1"/>
    <col min="16133" max="16133" width="12.7109375" style="13" customWidth="1"/>
    <col min="16134" max="16134" width="11.140625" style="13" customWidth="1"/>
    <col min="16135" max="16384" width="8.85546875" style="13"/>
  </cols>
  <sheetData>
    <row r="1" spans="1:7" s="7" customFormat="1" ht="15" x14ac:dyDescent="0.25">
      <c r="A1" s="3" t="s">
        <v>0</v>
      </c>
      <c r="B1" s="4"/>
      <c r="C1" s="52" t="s">
        <v>207</v>
      </c>
      <c r="D1" s="53"/>
      <c r="E1" s="53"/>
      <c r="F1" s="6"/>
    </row>
    <row r="2" spans="1:7" s="7" customFormat="1" ht="15" x14ac:dyDescent="0.25">
      <c r="A2" s="3"/>
      <c r="B2" s="4"/>
      <c r="C2" s="52" t="s">
        <v>209</v>
      </c>
      <c r="D2" s="53"/>
      <c r="E2" s="53"/>
      <c r="F2" s="6"/>
    </row>
    <row r="3" spans="1:7" s="7" customFormat="1" ht="15" x14ac:dyDescent="0.25">
      <c r="A3" s="3"/>
      <c r="B3" s="4"/>
      <c r="C3" s="52" t="s">
        <v>210</v>
      </c>
      <c r="D3" s="53"/>
      <c r="E3" s="53"/>
      <c r="F3" s="6"/>
    </row>
    <row r="4" spans="1:7" s="7" customFormat="1" ht="15" x14ac:dyDescent="0.25">
      <c r="A4" s="3"/>
      <c r="B4" s="4"/>
      <c r="C4" s="52" t="s">
        <v>211</v>
      </c>
      <c r="D4" s="53"/>
      <c r="E4" s="53"/>
      <c r="F4" s="6"/>
    </row>
    <row r="5" spans="1:7" s="7" customFormat="1" x14ac:dyDescent="0.2">
      <c r="A5" s="3"/>
      <c r="B5" s="5"/>
      <c r="C5" s="5"/>
      <c r="D5" s="5"/>
      <c r="E5" s="8"/>
      <c r="F5" s="6"/>
    </row>
    <row r="6" spans="1:7" s="7" customFormat="1" ht="15.75" x14ac:dyDescent="0.25">
      <c r="A6" s="54" t="s">
        <v>213</v>
      </c>
      <c r="B6" s="55"/>
      <c r="C6" s="55"/>
      <c r="D6" s="55"/>
      <c r="E6" s="55"/>
      <c r="F6" s="6"/>
      <c r="G6" s="8"/>
    </row>
    <row r="7" spans="1:7" s="7" customFormat="1" ht="15.75" x14ac:dyDescent="0.25">
      <c r="A7" s="54" t="s">
        <v>212</v>
      </c>
      <c r="B7" s="55"/>
      <c r="C7" s="55"/>
      <c r="D7" s="55"/>
      <c r="E7" s="55"/>
      <c r="F7" s="6"/>
      <c r="G7" s="8"/>
    </row>
    <row r="8" spans="1:7" s="7" customFormat="1" ht="15.75" x14ac:dyDescent="0.25">
      <c r="A8" s="54" t="s">
        <v>215</v>
      </c>
      <c r="B8" s="55"/>
      <c r="C8" s="55"/>
      <c r="D8" s="55"/>
      <c r="E8" s="55"/>
      <c r="F8" s="6"/>
      <c r="G8" s="8"/>
    </row>
    <row r="9" spans="1:7" s="7" customFormat="1" ht="15.75" x14ac:dyDescent="0.25">
      <c r="A9" s="54" t="s">
        <v>214</v>
      </c>
      <c r="B9" s="55"/>
      <c r="C9" s="55"/>
      <c r="D9" s="55"/>
      <c r="E9" s="55"/>
      <c r="F9" s="6"/>
      <c r="G9" s="8"/>
    </row>
    <row r="10" spans="1:7" s="7" customFormat="1" x14ac:dyDescent="0.2">
      <c r="A10" s="9"/>
      <c r="B10" s="5"/>
      <c r="C10" s="5"/>
      <c r="D10" s="5"/>
      <c r="E10" s="6"/>
      <c r="F10" s="6"/>
      <c r="G10" s="8"/>
    </row>
    <row r="11" spans="1:7" x14ac:dyDescent="0.2">
      <c r="A11" s="4"/>
      <c r="B11" s="10"/>
      <c r="C11" s="11"/>
      <c r="D11" s="4"/>
      <c r="E11" s="4"/>
      <c r="F11" s="4"/>
      <c r="G11" s="12"/>
    </row>
    <row r="12" spans="1:7" s="7" customFormat="1" x14ac:dyDescent="0.2">
      <c r="A12" s="3"/>
      <c r="B12" s="14" t="s">
        <v>0</v>
      </c>
      <c r="C12" s="5"/>
      <c r="D12" s="3"/>
      <c r="E12" s="3"/>
      <c r="F12" s="3"/>
      <c r="G12" s="12"/>
    </row>
    <row r="13" spans="1:7" s="18" customFormat="1" ht="38.25" x14ac:dyDescent="0.2">
      <c r="A13" s="15" t="s">
        <v>1</v>
      </c>
      <c r="B13" s="16" t="s">
        <v>2</v>
      </c>
      <c r="C13" s="16" t="s">
        <v>3</v>
      </c>
      <c r="D13" s="15" t="s">
        <v>4</v>
      </c>
      <c r="E13" s="17" t="s">
        <v>5</v>
      </c>
    </row>
    <row r="14" spans="1:7" s="7" customFormat="1" ht="54" x14ac:dyDescent="0.2">
      <c r="A14" s="19" t="s">
        <v>6</v>
      </c>
      <c r="B14" s="20" t="s">
        <v>7</v>
      </c>
      <c r="C14" s="20" t="s">
        <v>0</v>
      </c>
      <c r="D14" s="2">
        <v>10000</v>
      </c>
      <c r="E14" s="2">
        <v>0</v>
      </c>
    </row>
    <row r="15" spans="1:7" s="7" customFormat="1" ht="102" x14ac:dyDescent="0.2">
      <c r="A15" s="21" t="s">
        <v>8</v>
      </c>
      <c r="B15" s="22" t="s">
        <v>9</v>
      </c>
      <c r="C15" s="22" t="s">
        <v>0</v>
      </c>
      <c r="D15" s="23">
        <v>10000</v>
      </c>
      <c r="E15" s="23">
        <v>0</v>
      </c>
    </row>
    <row r="16" spans="1:7" s="7" customFormat="1" ht="25.5" x14ac:dyDescent="0.2">
      <c r="A16" s="21" t="s">
        <v>10</v>
      </c>
      <c r="B16" s="22" t="s">
        <v>11</v>
      </c>
      <c r="C16" s="22" t="s">
        <v>0</v>
      </c>
      <c r="D16" s="23">
        <v>10000</v>
      </c>
      <c r="E16" s="23">
        <v>0</v>
      </c>
    </row>
    <row r="17" spans="1:5" s="7" customFormat="1" ht="25.5" x14ac:dyDescent="0.2">
      <c r="A17" s="21" t="s">
        <v>12</v>
      </c>
      <c r="B17" s="22" t="s">
        <v>11</v>
      </c>
      <c r="C17" s="22" t="s">
        <v>13</v>
      </c>
      <c r="D17" s="23">
        <v>10000</v>
      </c>
      <c r="E17" s="23">
        <v>0</v>
      </c>
    </row>
    <row r="18" spans="1:5" s="7" customFormat="1" ht="38.25" x14ac:dyDescent="0.2">
      <c r="A18" s="21" t="s">
        <v>14</v>
      </c>
      <c r="B18" s="22" t="s">
        <v>11</v>
      </c>
      <c r="C18" s="22" t="s">
        <v>15</v>
      </c>
      <c r="D18" s="23">
        <v>10000</v>
      </c>
      <c r="E18" s="23">
        <v>0</v>
      </c>
    </row>
    <row r="19" spans="1:5" s="7" customFormat="1" x14ac:dyDescent="0.2">
      <c r="A19" s="21" t="s">
        <v>16</v>
      </c>
      <c r="B19" s="22" t="s">
        <v>11</v>
      </c>
      <c r="C19" s="22" t="s">
        <v>17</v>
      </c>
      <c r="D19" s="23">
        <v>10000</v>
      </c>
      <c r="E19" s="24"/>
    </row>
    <row r="20" spans="1:5" s="7" customFormat="1" ht="40.5" x14ac:dyDescent="0.25">
      <c r="A20" s="19" t="s">
        <v>18</v>
      </c>
      <c r="B20" s="20" t="s">
        <v>19</v>
      </c>
      <c r="C20" s="20" t="s">
        <v>0</v>
      </c>
      <c r="D20" s="2">
        <v>100000</v>
      </c>
      <c r="E20" s="25"/>
    </row>
    <row r="21" spans="1:5" s="7" customFormat="1" ht="63.75" x14ac:dyDescent="0.2">
      <c r="A21" s="21" t="s">
        <v>20</v>
      </c>
      <c r="B21" s="22" t="s">
        <v>21</v>
      </c>
      <c r="C21" s="22" t="s">
        <v>0</v>
      </c>
      <c r="D21" s="23">
        <v>100000</v>
      </c>
      <c r="E21" s="24"/>
    </row>
    <row r="22" spans="1:5" s="7" customFormat="1" ht="63.75" x14ac:dyDescent="0.2">
      <c r="A22" s="21" t="s">
        <v>22</v>
      </c>
      <c r="B22" s="22" t="s">
        <v>21</v>
      </c>
      <c r="C22" s="22" t="s">
        <v>23</v>
      </c>
      <c r="D22" s="23">
        <v>50000</v>
      </c>
      <c r="E22" s="24"/>
    </row>
    <row r="23" spans="1:5" s="7" customFormat="1" ht="25.5" x14ac:dyDescent="0.2">
      <c r="A23" s="21" t="s">
        <v>24</v>
      </c>
      <c r="B23" s="22" t="s">
        <v>21</v>
      </c>
      <c r="C23" s="22" t="s">
        <v>25</v>
      </c>
      <c r="D23" s="23">
        <v>50000</v>
      </c>
      <c r="E23" s="24"/>
    </row>
    <row r="24" spans="1:5" s="7" customFormat="1" ht="38.25" x14ac:dyDescent="0.2">
      <c r="A24" s="21" t="s">
        <v>26</v>
      </c>
      <c r="B24" s="22" t="s">
        <v>21</v>
      </c>
      <c r="C24" s="22" t="s">
        <v>27</v>
      </c>
      <c r="D24" s="23">
        <v>50000</v>
      </c>
      <c r="E24" s="24"/>
    </row>
    <row r="25" spans="1:5" s="7" customFormat="1" ht="25.5" x14ac:dyDescent="0.2">
      <c r="A25" s="21" t="s">
        <v>12</v>
      </c>
      <c r="B25" s="22" t="s">
        <v>21</v>
      </c>
      <c r="C25" s="22" t="s">
        <v>13</v>
      </c>
      <c r="D25" s="23">
        <v>50000</v>
      </c>
      <c r="E25" s="24"/>
    </row>
    <row r="26" spans="1:5" s="7" customFormat="1" ht="38.25" x14ac:dyDescent="0.2">
      <c r="A26" s="21" t="s">
        <v>14</v>
      </c>
      <c r="B26" s="22" t="s">
        <v>21</v>
      </c>
      <c r="C26" s="22" t="s">
        <v>15</v>
      </c>
      <c r="D26" s="23">
        <v>50000</v>
      </c>
      <c r="E26" s="24"/>
    </row>
    <row r="27" spans="1:5" s="7" customFormat="1" x14ac:dyDescent="0.2">
      <c r="A27" s="21" t="s">
        <v>16</v>
      </c>
      <c r="B27" s="22" t="s">
        <v>21</v>
      </c>
      <c r="C27" s="22" t="s">
        <v>17</v>
      </c>
      <c r="D27" s="23">
        <v>50000</v>
      </c>
      <c r="E27" s="24"/>
    </row>
    <row r="28" spans="1:5" s="7" customFormat="1" ht="51" x14ac:dyDescent="0.2">
      <c r="A28" s="26" t="s">
        <v>28</v>
      </c>
      <c r="B28" s="27" t="s">
        <v>29</v>
      </c>
      <c r="C28" s="27" t="s">
        <v>0</v>
      </c>
      <c r="D28" s="1">
        <v>350000</v>
      </c>
      <c r="E28" s="28"/>
    </row>
    <row r="29" spans="1:5" s="7" customFormat="1" ht="63.75" x14ac:dyDescent="0.2">
      <c r="A29" s="21" t="s">
        <v>30</v>
      </c>
      <c r="B29" s="22" t="s">
        <v>31</v>
      </c>
      <c r="C29" s="22" t="s">
        <v>0</v>
      </c>
      <c r="D29" s="23">
        <v>350000</v>
      </c>
      <c r="E29" s="24"/>
    </row>
    <row r="30" spans="1:5" s="7" customFormat="1" ht="25.5" x14ac:dyDescent="0.2">
      <c r="A30" s="21" t="s">
        <v>12</v>
      </c>
      <c r="B30" s="22" t="s">
        <v>31</v>
      </c>
      <c r="C30" s="22" t="s">
        <v>13</v>
      </c>
      <c r="D30" s="23">
        <v>350000</v>
      </c>
      <c r="E30" s="24"/>
    </row>
    <row r="31" spans="1:5" s="7" customFormat="1" ht="38.25" x14ac:dyDescent="0.2">
      <c r="A31" s="21" t="s">
        <v>14</v>
      </c>
      <c r="B31" s="22" t="s">
        <v>31</v>
      </c>
      <c r="C31" s="22" t="s">
        <v>15</v>
      </c>
      <c r="D31" s="23">
        <v>350000</v>
      </c>
      <c r="E31" s="24"/>
    </row>
    <row r="32" spans="1:5" s="7" customFormat="1" ht="25.5" x14ac:dyDescent="0.2">
      <c r="A32" s="21" t="s">
        <v>32</v>
      </c>
      <c r="B32" s="22" t="s">
        <v>31</v>
      </c>
      <c r="C32" s="22" t="s">
        <v>33</v>
      </c>
      <c r="D32" s="23">
        <v>350000</v>
      </c>
      <c r="E32" s="24"/>
    </row>
    <row r="33" spans="1:5" s="7" customFormat="1" ht="51" x14ac:dyDescent="0.2">
      <c r="A33" s="26" t="s">
        <v>34</v>
      </c>
      <c r="B33" s="27" t="s">
        <v>35</v>
      </c>
      <c r="C33" s="27" t="s">
        <v>0</v>
      </c>
      <c r="D33" s="1">
        <f>D34+D39+D44</f>
        <v>4487100</v>
      </c>
      <c r="E33" s="28"/>
    </row>
    <row r="34" spans="1:5" s="7" customFormat="1" ht="25.5" x14ac:dyDescent="0.2">
      <c r="A34" s="26" t="s">
        <v>36</v>
      </c>
      <c r="B34" s="27" t="s">
        <v>37</v>
      </c>
      <c r="C34" s="27" t="s">
        <v>0</v>
      </c>
      <c r="D34" s="1">
        <f>D35</f>
        <v>3050000</v>
      </c>
      <c r="E34" s="28"/>
    </row>
    <row r="35" spans="1:5" s="7" customFormat="1" ht="25.5" x14ac:dyDescent="0.2">
      <c r="A35" s="21" t="s">
        <v>38</v>
      </c>
      <c r="B35" s="22" t="s">
        <v>39</v>
      </c>
      <c r="C35" s="22" t="s">
        <v>0</v>
      </c>
      <c r="D35" s="23">
        <f>D36</f>
        <v>3050000</v>
      </c>
      <c r="E35" s="24"/>
    </row>
    <row r="36" spans="1:5" s="7" customFormat="1" ht="25.5" x14ac:dyDescent="0.2">
      <c r="A36" s="21" t="s">
        <v>12</v>
      </c>
      <c r="B36" s="22" t="s">
        <v>39</v>
      </c>
      <c r="C36" s="22" t="s">
        <v>13</v>
      </c>
      <c r="D36" s="23">
        <f>D37</f>
        <v>3050000</v>
      </c>
      <c r="E36" s="24"/>
    </row>
    <row r="37" spans="1:5" s="7" customFormat="1" ht="38.25" x14ac:dyDescent="0.2">
      <c r="A37" s="21" t="s">
        <v>14</v>
      </c>
      <c r="B37" s="22" t="s">
        <v>39</v>
      </c>
      <c r="C37" s="22" t="s">
        <v>15</v>
      </c>
      <c r="D37" s="23">
        <f>D38</f>
        <v>3050000</v>
      </c>
      <c r="E37" s="24"/>
    </row>
    <row r="38" spans="1:5" s="18" customFormat="1" x14ac:dyDescent="0.2">
      <c r="A38" s="21" t="s">
        <v>16</v>
      </c>
      <c r="B38" s="22" t="s">
        <v>39</v>
      </c>
      <c r="C38" s="22" t="s">
        <v>17</v>
      </c>
      <c r="D38" s="23">
        <f>2300000+750000</f>
        <v>3050000</v>
      </c>
      <c r="E38" s="24"/>
    </row>
    <row r="39" spans="1:5" s="18" customFormat="1" ht="25.5" x14ac:dyDescent="0.2">
      <c r="A39" s="26" t="s">
        <v>40</v>
      </c>
      <c r="B39" s="27" t="s">
        <v>41</v>
      </c>
      <c r="C39" s="27" t="s">
        <v>0</v>
      </c>
      <c r="D39" s="1">
        <v>1187100</v>
      </c>
      <c r="E39" s="28"/>
    </row>
    <row r="40" spans="1:5" s="7" customFormat="1" ht="25.5" x14ac:dyDescent="0.2">
      <c r="A40" s="21" t="s">
        <v>42</v>
      </c>
      <c r="B40" s="22" t="s">
        <v>43</v>
      </c>
      <c r="C40" s="22" t="s">
        <v>0</v>
      </c>
      <c r="D40" s="23">
        <v>1187100</v>
      </c>
      <c r="E40" s="24"/>
    </row>
    <row r="41" spans="1:5" s="7" customFormat="1" ht="25.5" x14ac:dyDescent="0.2">
      <c r="A41" s="21" t="s">
        <v>12</v>
      </c>
      <c r="B41" s="22" t="s">
        <v>43</v>
      </c>
      <c r="C41" s="22" t="s">
        <v>13</v>
      </c>
      <c r="D41" s="23">
        <v>1187100</v>
      </c>
      <c r="E41" s="24"/>
    </row>
    <row r="42" spans="1:5" s="7" customFormat="1" ht="38.25" x14ac:dyDescent="0.2">
      <c r="A42" s="21" t="s">
        <v>14</v>
      </c>
      <c r="B42" s="22" t="s">
        <v>43</v>
      </c>
      <c r="C42" s="22" t="s">
        <v>15</v>
      </c>
      <c r="D42" s="23">
        <v>1187100</v>
      </c>
      <c r="E42" s="24"/>
    </row>
    <row r="43" spans="1:5" s="7" customFormat="1" x14ac:dyDescent="0.2">
      <c r="A43" s="21" t="s">
        <v>16</v>
      </c>
      <c r="B43" s="22" t="s">
        <v>43</v>
      </c>
      <c r="C43" s="22" t="s">
        <v>17</v>
      </c>
      <c r="D43" s="23">
        <v>1187100</v>
      </c>
      <c r="E43" s="24"/>
    </row>
    <row r="44" spans="1:5" s="7" customFormat="1" ht="25.5" x14ac:dyDescent="0.2">
      <c r="A44" s="26" t="s">
        <v>44</v>
      </c>
      <c r="B44" s="27" t="s">
        <v>45</v>
      </c>
      <c r="C44" s="27" t="s">
        <v>0</v>
      </c>
      <c r="D44" s="1">
        <v>250000</v>
      </c>
      <c r="E44" s="28"/>
    </row>
    <row r="45" spans="1:5" s="7" customFormat="1" ht="25.5" x14ac:dyDescent="0.2">
      <c r="A45" s="21" t="s">
        <v>46</v>
      </c>
      <c r="B45" s="22" t="s">
        <v>47</v>
      </c>
      <c r="C45" s="22" t="s">
        <v>0</v>
      </c>
      <c r="D45" s="23">
        <v>250000</v>
      </c>
      <c r="E45" s="24"/>
    </row>
    <row r="46" spans="1:5" s="7" customFormat="1" ht="25.5" x14ac:dyDescent="0.2">
      <c r="A46" s="21" t="s">
        <v>12</v>
      </c>
      <c r="B46" s="22" t="s">
        <v>47</v>
      </c>
      <c r="C46" s="22" t="s">
        <v>13</v>
      </c>
      <c r="D46" s="23">
        <v>250000</v>
      </c>
      <c r="E46" s="24"/>
    </row>
    <row r="47" spans="1:5" s="7" customFormat="1" ht="38.25" x14ac:dyDescent="0.2">
      <c r="A47" s="21" t="s">
        <v>14</v>
      </c>
      <c r="B47" s="22" t="s">
        <v>47</v>
      </c>
      <c r="C47" s="22" t="s">
        <v>15</v>
      </c>
      <c r="D47" s="23">
        <v>250000</v>
      </c>
      <c r="E47" s="24"/>
    </row>
    <row r="48" spans="1:5" s="7" customFormat="1" x14ac:dyDescent="0.2">
      <c r="A48" s="21" t="s">
        <v>16</v>
      </c>
      <c r="B48" s="22" t="s">
        <v>47</v>
      </c>
      <c r="C48" s="22" t="s">
        <v>17</v>
      </c>
      <c r="D48" s="23">
        <v>250000</v>
      </c>
      <c r="E48" s="24"/>
    </row>
    <row r="49" spans="1:5" s="7" customFormat="1" ht="51" x14ac:dyDescent="0.2">
      <c r="A49" s="26" t="s">
        <v>48</v>
      </c>
      <c r="B49" s="27" t="s">
        <v>49</v>
      </c>
      <c r="C49" s="27" t="s">
        <v>0</v>
      </c>
      <c r="D49" s="1">
        <f>D50+D55+D60+D65+D70+D75</f>
        <v>522000</v>
      </c>
      <c r="E49" s="28"/>
    </row>
    <row r="50" spans="1:5" s="7" customFormat="1" ht="13.5" x14ac:dyDescent="0.25">
      <c r="A50" s="19" t="s">
        <v>50</v>
      </c>
      <c r="B50" s="20" t="s">
        <v>51</v>
      </c>
      <c r="C50" s="20" t="s">
        <v>0</v>
      </c>
      <c r="D50" s="2">
        <f>D51</f>
        <v>100000</v>
      </c>
      <c r="E50" s="25"/>
    </row>
    <row r="51" spans="1:5" s="18" customFormat="1" ht="25.5" x14ac:dyDescent="0.2">
      <c r="A51" s="21" t="s">
        <v>52</v>
      </c>
      <c r="B51" s="22" t="s">
        <v>53</v>
      </c>
      <c r="C51" s="22" t="s">
        <v>0</v>
      </c>
      <c r="D51" s="23">
        <f>D52</f>
        <v>100000</v>
      </c>
      <c r="E51" s="24"/>
    </row>
    <row r="52" spans="1:5" s="18" customFormat="1" ht="25.5" x14ac:dyDescent="0.2">
      <c r="A52" s="21" t="s">
        <v>12</v>
      </c>
      <c r="B52" s="22" t="s">
        <v>53</v>
      </c>
      <c r="C52" s="22" t="s">
        <v>13</v>
      </c>
      <c r="D52" s="23">
        <f>D53</f>
        <v>100000</v>
      </c>
      <c r="E52" s="24"/>
    </row>
    <row r="53" spans="1:5" s="7" customFormat="1" ht="38.25" x14ac:dyDescent="0.2">
      <c r="A53" s="21" t="s">
        <v>14</v>
      </c>
      <c r="B53" s="22" t="s">
        <v>53</v>
      </c>
      <c r="C53" s="22" t="s">
        <v>15</v>
      </c>
      <c r="D53" s="23">
        <f>D54</f>
        <v>100000</v>
      </c>
      <c r="E53" s="24"/>
    </row>
    <row r="54" spans="1:5" s="7" customFormat="1" x14ac:dyDescent="0.2">
      <c r="A54" s="21" t="s">
        <v>16</v>
      </c>
      <c r="B54" s="22" t="s">
        <v>53</v>
      </c>
      <c r="C54" s="22" t="s">
        <v>17</v>
      </c>
      <c r="D54" s="23">
        <v>100000</v>
      </c>
      <c r="E54" s="24"/>
    </row>
    <row r="55" spans="1:5" s="7" customFormat="1" ht="13.5" hidden="1" x14ac:dyDescent="0.25">
      <c r="A55" s="19" t="s">
        <v>54</v>
      </c>
      <c r="B55" s="20" t="s">
        <v>55</v>
      </c>
      <c r="C55" s="20" t="s">
        <v>0</v>
      </c>
      <c r="D55" s="2">
        <v>0</v>
      </c>
      <c r="E55" s="25"/>
    </row>
    <row r="56" spans="1:5" s="7" customFormat="1" ht="25.5" hidden="1" x14ac:dyDescent="0.2">
      <c r="A56" s="21" t="s">
        <v>56</v>
      </c>
      <c r="B56" s="22" t="s">
        <v>57</v>
      </c>
      <c r="C56" s="22" t="s">
        <v>0</v>
      </c>
      <c r="D56" s="23">
        <v>0</v>
      </c>
      <c r="E56" s="24"/>
    </row>
    <row r="57" spans="1:5" s="7" customFormat="1" ht="25.5" hidden="1" x14ac:dyDescent="0.2">
      <c r="A57" s="21" t="s">
        <v>12</v>
      </c>
      <c r="B57" s="22" t="s">
        <v>57</v>
      </c>
      <c r="C57" s="22" t="s">
        <v>13</v>
      </c>
      <c r="D57" s="23">
        <v>0</v>
      </c>
      <c r="E57" s="24"/>
    </row>
    <row r="58" spans="1:5" s="7" customFormat="1" ht="38.25" hidden="1" x14ac:dyDescent="0.2">
      <c r="A58" s="21" t="s">
        <v>14</v>
      </c>
      <c r="B58" s="22" t="s">
        <v>57</v>
      </c>
      <c r="C58" s="22" t="s">
        <v>15</v>
      </c>
      <c r="D58" s="23">
        <v>0</v>
      </c>
      <c r="E58" s="24"/>
    </row>
    <row r="59" spans="1:5" s="7" customFormat="1" hidden="1" x14ac:dyDescent="0.2">
      <c r="A59" s="21" t="s">
        <v>16</v>
      </c>
      <c r="B59" s="22" t="s">
        <v>57</v>
      </c>
      <c r="C59" s="22" t="s">
        <v>17</v>
      </c>
      <c r="D59" s="23">
        <v>0</v>
      </c>
      <c r="E59" s="24"/>
    </row>
    <row r="60" spans="1:5" s="7" customFormat="1" ht="40.5" x14ac:dyDescent="0.25">
      <c r="A60" s="19" t="s">
        <v>58</v>
      </c>
      <c r="B60" s="20" t="s">
        <v>59</v>
      </c>
      <c r="C60" s="20" t="s">
        <v>0</v>
      </c>
      <c r="D60" s="2">
        <f>D61</f>
        <v>100000</v>
      </c>
      <c r="E60" s="25"/>
    </row>
    <row r="61" spans="1:5" s="7" customFormat="1" ht="38.25" x14ac:dyDescent="0.2">
      <c r="A61" s="21" t="s">
        <v>60</v>
      </c>
      <c r="B61" s="22" t="s">
        <v>61</v>
      </c>
      <c r="C61" s="22" t="s">
        <v>0</v>
      </c>
      <c r="D61" s="23">
        <f>D62</f>
        <v>100000</v>
      </c>
      <c r="E61" s="24"/>
    </row>
    <row r="62" spans="1:5" s="7" customFormat="1" ht="25.5" x14ac:dyDescent="0.2">
      <c r="A62" s="21" t="s">
        <v>12</v>
      </c>
      <c r="B62" s="22" t="s">
        <v>61</v>
      </c>
      <c r="C62" s="22" t="s">
        <v>13</v>
      </c>
      <c r="D62" s="23">
        <f>D63</f>
        <v>100000</v>
      </c>
      <c r="E62" s="24"/>
    </row>
    <row r="63" spans="1:5" s="7" customFormat="1" ht="38.25" x14ac:dyDescent="0.2">
      <c r="A63" s="21" t="s">
        <v>14</v>
      </c>
      <c r="B63" s="22" t="s">
        <v>61</v>
      </c>
      <c r="C63" s="22" t="s">
        <v>15</v>
      </c>
      <c r="D63" s="23">
        <f>D64</f>
        <v>100000</v>
      </c>
      <c r="E63" s="24"/>
    </row>
    <row r="64" spans="1:5" s="18" customFormat="1" x14ac:dyDescent="0.2">
      <c r="A64" s="21" t="s">
        <v>16</v>
      </c>
      <c r="B64" s="22" t="s">
        <v>61</v>
      </c>
      <c r="C64" s="22" t="s">
        <v>17</v>
      </c>
      <c r="D64" s="23">
        <v>100000</v>
      </c>
      <c r="E64" s="24"/>
    </row>
    <row r="65" spans="1:5" s="29" customFormat="1" ht="40.5" x14ac:dyDescent="0.25">
      <c r="A65" s="19" t="s">
        <v>62</v>
      </c>
      <c r="B65" s="20" t="s">
        <v>63</v>
      </c>
      <c r="C65" s="20" t="s">
        <v>0</v>
      </c>
      <c r="D65" s="2">
        <f>D66</f>
        <v>200000</v>
      </c>
      <c r="E65" s="25"/>
    </row>
    <row r="66" spans="1:5" s="7" customFormat="1" ht="38.25" x14ac:dyDescent="0.2">
      <c r="A66" s="21" t="s">
        <v>64</v>
      </c>
      <c r="B66" s="22" t="s">
        <v>65</v>
      </c>
      <c r="C66" s="22" t="s">
        <v>0</v>
      </c>
      <c r="D66" s="23">
        <f>D67</f>
        <v>200000</v>
      </c>
      <c r="E66" s="24"/>
    </row>
    <row r="67" spans="1:5" s="7" customFormat="1" ht="25.5" x14ac:dyDescent="0.2">
      <c r="A67" s="21" t="s">
        <v>12</v>
      </c>
      <c r="B67" s="22" t="s">
        <v>65</v>
      </c>
      <c r="C67" s="22" t="s">
        <v>13</v>
      </c>
      <c r="D67" s="23">
        <f>D68</f>
        <v>200000</v>
      </c>
      <c r="E67" s="24"/>
    </row>
    <row r="68" spans="1:5" s="7" customFormat="1" ht="38.25" x14ac:dyDescent="0.2">
      <c r="A68" s="21" t="s">
        <v>14</v>
      </c>
      <c r="B68" s="22" t="s">
        <v>65</v>
      </c>
      <c r="C68" s="22" t="s">
        <v>15</v>
      </c>
      <c r="D68" s="23">
        <f>D69</f>
        <v>200000</v>
      </c>
      <c r="E68" s="24"/>
    </row>
    <row r="69" spans="1:5" s="7" customFormat="1" x14ac:dyDescent="0.2">
      <c r="A69" s="21" t="s">
        <v>16</v>
      </c>
      <c r="B69" s="22" t="s">
        <v>65</v>
      </c>
      <c r="C69" s="22" t="s">
        <v>17</v>
      </c>
      <c r="D69" s="23">
        <v>200000</v>
      </c>
      <c r="E69" s="24"/>
    </row>
    <row r="70" spans="1:5" s="7" customFormat="1" ht="27" x14ac:dyDescent="0.25">
      <c r="A70" s="19" t="s">
        <v>66</v>
      </c>
      <c r="B70" s="20" t="s">
        <v>67</v>
      </c>
      <c r="C70" s="20" t="s">
        <v>0</v>
      </c>
      <c r="D70" s="2">
        <v>2000</v>
      </c>
      <c r="E70" s="25"/>
    </row>
    <row r="71" spans="1:5" s="29" customFormat="1" ht="25.5" x14ac:dyDescent="0.25">
      <c r="A71" s="21" t="s">
        <v>68</v>
      </c>
      <c r="B71" s="22" t="s">
        <v>69</v>
      </c>
      <c r="C71" s="22" t="s">
        <v>0</v>
      </c>
      <c r="D71" s="23">
        <v>2000</v>
      </c>
      <c r="E71" s="24"/>
    </row>
    <row r="72" spans="1:5" s="7" customFormat="1" ht="25.5" x14ac:dyDescent="0.2">
      <c r="A72" s="21" t="s">
        <v>12</v>
      </c>
      <c r="B72" s="22" t="s">
        <v>69</v>
      </c>
      <c r="C72" s="22" t="s">
        <v>13</v>
      </c>
      <c r="D72" s="23">
        <v>2000</v>
      </c>
      <c r="E72" s="24"/>
    </row>
    <row r="73" spans="1:5" s="7" customFormat="1" ht="38.25" x14ac:dyDescent="0.2">
      <c r="A73" s="21" t="s">
        <v>14</v>
      </c>
      <c r="B73" s="22" t="s">
        <v>69</v>
      </c>
      <c r="C73" s="22" t="s">
        <v>15</v>
      </c>
      <c r="D73" s="23">
        <v>2000</v>
      </c>
      <c r="E73" s="24"/>
    </row>
    <row r="74" spans="1:5" s="7" customFormat="1" x14ac:dyDescent="0.2">
      <c r="A74" s="21" t="s">
        <v>16</v>
      </c>
      <c r="B74" s="22" t="s">
        <v>69</v>
      </c>
      <c r="C74" s="22" t="s">
        <v>17</v>
      </c>
      <c r="D74" s="23">
        <v>2000</v>
      </c>
      <c r="E74" s="24"/>
    </row>
    <row r="75" spans="1:5" s="7" customFormat="1" ht="40.5" x14ac:dyDescent="0.25">
      <c r="A75" s="19" t="s">
        <v>70</v>
      </c>
      <c r="B75" s="20" t="s">
        <v>71</v>
      </c>
      <c r="C75" s="20" t="s">
        <v>0</v>
      </c>
      <c r="D75" s="2">
        <v>120000</v>
      </c>
      <c r="E75" s="25"/>
    </row>
    <row r="76" spans="1:5" s="7" customFormat="1" ht="38.25" x14ac:dyDescent="0.2">
      <c r="A76" s="21" t="s">
        <v>72</v>
      </c>
      <c r="B76" s="22" t="s">
        <v>73</v>
      </c>
      <c r="C76" s="22" t="s">
        <v>0</v>
      </c>
      <c r="D76" s="23">
        <v>120000</v>
      </c>
      <c r="E76" s="24"/>
    </row>
    <row r="77" spans="1:5" s="7" customFormat="1" ht="25.5" x14ac:dyDescent="0.2">
      <c r="A77" s="21" t="s">
        <v>12</v>
      </c>
      <c r="B77" s="22" t="s">
        <v>73</v>
      </c>
      <c r="C77" s="22" t="s">
        <v>13</v>
      </c>
      <c r="D77" s="23">
        <v>120000</v>
      </c>
      <c r="E77" s="24"/>
    </row>
    <row r="78" spans="1:5" s="7" customFormat="1" ht="38.25" x14ac:dyDescent="0.2">
      <c r="A78" s="21" t="s">
        <v>14</v>
      </c>
      <c r="B78" s="22" t="s">
        <v>73</v>
      </c>
      <c r="C78" s="22" t="s">
        <v>15</v>
      </c>
      <c r="D78" s="23">
        <v>120000</v>
      </c>
      <c r="E78" s="24"/>
    </row>
    <row r="79" spans="1:5" s="18" customFormat="1" x14ac:dyDescent="0.2">
      <c r="A79" s="21" t="s">
        <v>16</v>
      </c>
      <c r="B79" s="22" t="s">
        <v>73</v>
      </c>
      <c r="C79" s="22" t="s">
        <v>17</v>
      </c>
      <c r="D79" s="23">
        <v>120000</v>
      </c>
      <c r="E79" s="24"/>
    </row>
    <row r="80" spans="1:5" s="7" customFormat="1" ht="38.25" hidden="1" x14ac:dyDescent="0.2">
      <c r="A80" s="21" t="s">
        <v>74</v>
      </c>
      <c r="B80" s="22" t="s">
        <v>73</v>
      </c>
      <c r="C80" s="22" t="s">
        <v>75</v>
      </c>
      <c r="D80" s="23">
        <v>0</v>
      </c>
      <c r="E80" s="24"/>
    </row>
    <row r="81" spans="1:5" s="7" customFormat="1" ht="38.25" hidden="1" x14ac:dyDescent="0.2">
      <c r="A81" s="21" t="s">
        <v>76</v>
      </c>
      <c r="B81" s="22" t="s">
        <v>73</v>
      </c>
      <c r="C81" s="22" t="s">
        <v>77</v>
      </c>
      <c r="D81" s="23">
        <v>0</v>
      </c>
      <c r="E81" s="24"/>
    </row>
    <row r="82" spans="1:5" s="7" customFormat="1" ht="76.5" hidden="1" x14ac:dyDescent="0.2">
      <c r="A82" s="21" t="s">
        <v>78</v>
      </c>
      <c r="B82" s="22" t="s">
        <v>73</v>
      </c>
      <c r="C82" s="22" t="s">
        <v>79</v>
      </c>
      <c r="D82" s="23">
        <v>0</v>
      </c>
      <c r="E82" s="24"/>
    </row>
    <row r="83" spans="1:5" s="18" customFormat="1" ht="54" x14ac:dyDescent="0.25">
      <c r="A83" s="19" t="s">
        <v>80</v>
      </c>
      <c r="B83" s="20" t="s">
        <v>81</v>
      </c>
      <c r="C83" s="20" t="s">
        <v>0</v>
      </c>
      <c r="D83" s="2">
        <v>310000</v>
      </c>
      <c r="E83" s="25"/>
    </row>
    <row r="84" spans="1:5" s="7" customFormat="1" ht="51" x14ac:dyDescent="0.2">
      <c r="A84" s="21" t="s">
        <v>82</v>
      </c>
      <c r="B84" s="22" t="s">
        <v>83</v>
      </c>
      <c r="C84" s="22" t="s">
        <v>0</v>
      </c>
      <c r="D84" s="23">
        <v>310000</v>
      </c>
      <c r="E84" s="24"/>
    </row>
    <row r="85" spans="1:5" s="7" customFormat="1" ht="67.5" x14ac:dyDescent="0.25">
      <c r="A85" s="19" t="s">
        <v>84</v>
      </c>
      <c r="B85" s="20" t="s">
        <v>85</v>
      </c>
      <c r="C85" s="20" t="s">
        <v>0</v>
      </c>
      <c r="D85" s="2">
        <v>310000</v>
      </c>
      <c r="E85" s="25"/>
    </row>
    <row r="86" spans="1:5" s="7" customFormat="1" ht="63.75" x14ac:dyDescent="0.2">
      <c r="A86" s="21" t="s">
        <v>86</v>
      </c>
      <c r="B86" s="22" t="s">
        <v>87</v>
      </c>
      <c r="C86" s="22" t="s">
        <v>0</v>
      </c>
      <c r="D86" s="23">
        <v>310000</v>
      </c>
      <c r="E86" s="24"/>
    </row>
    <row r="87" spans="1:5" s="18" customFormat="1" ht="25.5" x14ac:dyDescent="0.2">
      <c r="A87" s="21" t="s">
        <v>12</v>
      </c>
      <c r="B87" s="22" t="s">
        <v>87</v>
      </c>
      <c r="C87" s="22" t="s">
        <v>13</v>
      </c>
      <c r="D87" s="23">
        <v>310000</v>
      </c>
      <c r="E87" s="24"/>
    </row>
    <row r="88" spans="1:5" s="18" customFormat="1" ht="38.25" x14ac:dyDescent="0.2">
      <c r="A88" s="21" t="s">
        <v>14</v>
      </c>
      <c r="B88" s="22" t="s">
        <v>87</v>
      </c>
      <c r="C88" s="22" t="s">
        <v>15</v>
      </c>
      <c r="D88" s="23">
        <v>310000</v>
      </c>
      <c r="E88" s="24"/>
    </row>
    <row r="89" spans="1:5" s="7" customFormat="1" x14ac:dyDescent="0.2">
      <c r="A89" s="21" t="s">
        <v>16</v>
      </c>
      <c r="B89" s="22" t="s">
        <v>87</v>
      </c>
      <c r="C89" s="22" t="s">
        <v>17</v>
      </c>
      <c r="D89" s="23">
        <v>310000</v>
      </c>
      <c r="E89" s="24"/>
    </row>
    <row r="90" spans="1:5" s="18" customFormat="1" ht="38.25" x14ac:dyDescent="0.2">
      <c r="A90" s="26" t="s">
        <v>88</v>
      </c>
      <c r="B90" s="27" t="s">
        <v>89</v>
      </c>
      <c r="C90" s="27" t="s">
        <v>0</v>
      </c>
      <c r="D90" s="1">
        <f>D91+D102+D108+D114+D120</f>
        <v>2880000</v>
      </c>
      <c r="E90" s="28"/>
    </row>
    <row r="91" spans="1:5" s="7" customFormat="1" ht="27" x14ac:dyDescent="0.25">
      <c r="A91" s="19" t="s">
        <v>90</v>
      </c>
      <c r="B91" s="20" t="s">
        <v>91</v>
      </c>
      <c r="C91" s="20" t="s">
        <v>0</v>
      </c>
      <c r="D91" s="2">
        <v>2000000</v>
      </c>
      <c r="E91" s="25"/>
    </row>
    <row r="92" spans="1:5" s="7" customFormat="1" ht="13.5" x14ac:dyDescent="0.25">
      <c r="A92" s="19" t="s">
        <v>92</v>
      </c>
      <c r="B92" s="20" t="s">
        <v>93</v>
      </c>
      <c r="C92" s="20" t="s">
        <v>0</v>
      </c>
      <c r="D92" s="2">
        <v>2000000</v>
      </c>
      <c r="E92" s="25"/>
    </row>
    <row r="93" spans="1:5" s="7" customFormat="1" ht="25.5" x14ac:dyDescent="0.2">
      <c r="A93" s="21" t="s">
        <v>94</v>
      </c>
      <c r="B93" s="22" t="s">
        <v>95</v>
      </c>
      <c r="C93" s="22" t="s">
        <v>0</v>
      </c>
      <c r="D93" s="23">
        <v>2000000</v>
      </c>
      <c r="E93" s="24"/>
    </row>
    <row r="94" spans="1:5" s="7" customFormat="1" ht="25.5" x14ac:dyDescent="0.2">
      <c r="A94" s="21" t="s">
        <v>12</v>
      </c>
      <c r="B94" s="22" t="s">
        <v>95</v>
      </c>
      <c r="C94" s="22" t="s">
        <v>13</v>
      </c>
      <c r="D94" s="23">
        <v>2000000</v>
      </c>
      <c r="E94" s="24"/>
    </row>
    <row r="95" spans="1:5" s="18" customFormat="1" ht="38.25" x14ac:dyDescent="0.2">
      <c r="A95" s="21" t="s">
        <v>14</v>
      </c>
      <c r="B95" s="22" t="s">
        <v>95</v>
      </c>
      <c r="C95" s="22" t="s">
        <v>15</v>
      </c>
      <c r="D95" s="23">
        <v>2000000</v>
      </c>
      <c r="E95" s="24"/>
    </row>
    <row r="96" spans="1:5" s="7" customFormat="1" x14ac:dyDescent="0.2">
      <c r="A96" s="21" t="s">
        <v>16</v>
      </c>
      <c r="B96" s="22" t="s">
        <v>95</v>
      </c>
      <c r="C96" s="22" t="s">
        <v>17</v>
      </c>
      <c r="D96" s="23">
        <v>2000000</v>
      </c>
      <c r="E96" s="24"/>
    </row>
    <row r="97" spans="1:5" s="7" customFormat="1" ht="27" hidden="1" x14ac:dyDescent="0.25">
      <c r="A97" s="19" t="s">
        <v>96</v>
      </c>
      <c r="B97" s="20" t="s">
        <v>97</v>
      </c>
      <c r="C97" s="20" t="s">
        <v>0</v>
      </c>
      <c r="D97" s="2">
        <v>0</v>
      </c>
      <c r="E97" s="25"/>
    </row>
    <row r="98" spans="1:5" s="7" customFormat="1" ht="25.5" hidden="1" x14ac:dyDescent="0.2">
      <c r="A98" s="21" t="s">
        <v>98</v>
      </c>
      <c r="B98" s="22" t="s">
        <v>99</v>
      </c>
      <c r="C98" s="22" t="s">
        <v>0</v>
      </c>
      <c r="D98" s="23">
        <v>0</v>
      </c>
      <c r="E98" s="24"/>
    </row>
    <row r="99" spans="1:5" s="7" customFormat="1" ht="25.5" hidden="1" x14ac:dyDescent="0.2">
      <c r="A99" s="21" t="s">
        <v>12</v>
      </c>
      <c r="B99" s="22" t="s">
        <v>99</v>
      </c>
      <c r="C99" s="22" t="s">
        <v>13</v>
      </c>
      <c r="D99" s="23">
        <v>0</v>
      </c>
      <c r="E99" s="24"/>
    </row>
    <row r="100" spans="1:5" s="18" customFormat="1" ht="38.25" hidden="1" x14ac:dyDescent="0.2">
      <c r="A100" s="21" t="s">
        <v>14</v>
      </c>
      <c r="B100" s="22" t="s">
        <v>99</v>
      </c>
      <c r="C100" s="22" t="s">
        <v>15</v>
      </c>
      <c r="D100" s="23">
        <v>0</v>
      </c>
      <c r="E100" s="24"/>
    </row>
    <row r="101" spans="1:5" s="18" customFormat="1" hidden="1" x14ac:dyDescent="0.2">
      <c r="A101" s="21" t="s">
        <v>16</v>
      </c>
      <c r="B101" s="22" t="s">
        <v>99</v>
      </c>
      <c r="C101" s="22" t="s">
        <v>17</v>
      </c>
      <c r="D101" s="23">
        <v>0</v>
      </c>
      <c r="E101" s="24"/>
    </row>
    <row r="102" spans="1:5" s="18" customFormat="1" x14ac:dyDescent="0.2">
      <c r="A102" s="26" t="s">
        <v>100</v>
      </c>
      <c r="B102" s="27" t="s">
        <v>101</v>
      </c>
      <c r="C102" s="27" t="s">
        <v>0</v>
      </c>
      <c r="D102" s="1">
        <v>300000</v>
      </c>
      <c r="E102" s="28"/>
    </row>
    <row r="103" spans="1:5" s="7" customFormat="1" ht="13.5" x14ac:dyDescent="0.25">
      <c r="A103" s="19" t="s">
        <v>102</v>
      </c>
      <c r="B103" s="20" t="s">
        <v>103</v>
      </c>
      <c r="C103" s="20" t="s">
        <v>0</v>
      </c>
      <c r="D103" s="2">
        <v>300000</v>
      </c>
      <c r="E103" s="25"/>
    </row>
    <row r="104" spans="1:5" s="7" customFormat="1" ht="25.5" x14ac:dyDescent="0.2">
      <c r="A104" s="21" t="s">
        <v>104</v>
      </c>
      <c r="B104" s="22" t="s">
        <v>105</v>
      </c>
      <c r="C104" s="22" t="s">
        <v>0</v>
      </c>
      <c r="D104" s="23">
        <v>300000</v>
      </c>
      <c r="E104" s="24"/>
    </row>
    <row r="105" spans="1:5" s="7" customFormat="1" ht="25.5" x14ac:dyDescent="0.2">
      <c r="A105" s="21" t="s">
        <v>12</v>
      </c>
      <c r="B105" s="22" t="s">
        <v>105</v>
      </c>
      <c r="C105" s="22" t="s">
        <v>13</v>
      </c>
      <c r="D105" s="23">
        <v>300000</v>
      </c>
      <c r="E105" s="24"/>
    </row>
    <row r="106" spans="1:5" s="7" customFormat="1" ht="38.25" x14ac:dyDescent="0.2">
      <c r="A106" s="21" t="s">
        <v>14</v>
      </c>
      <c r="B106" s="22" t="s">
        <v>105</v>
      </c>
      <c r="C106" s="22" t="s">
        <v>15</v>
      </c>
      <c r="D106" s="23">
        <v>300000</v>
      </c>
      <c r="E106" s="24"/>
    </row>
    <row r="107" spans="1:5" s="18" customFormat="1" x14ac:dyDescent="0.2">
      <c r="A107" s="21" t="s">
        <v>16</v>
      </c>
      <c r="B107" s="22" t="s">
        <v>105</v>
      </c>
      <c r="C107" s="22" t="s">
        <v>17</v>
      </c>
      <c r="D107" s="23">
        <v>300000</v>
      </c>
      <c r="E107" s="24"/>
    </row>
    <row r="108" spans="1:5" s="7" customFormat="1" x14ac:dyDescent="0.2">
      <c r="A108" s="26" t="s">
        <v>106</v>
      </c>
      <c r="B108" s="27" t="s">
        <v>107</v>
      </c>
      <c r="C108" s="27" t="s">
        <v>0</v>
      </c>
      <c r="D108" s="1">
        <v>30000</v>
      </c>
      <c r="E108" s="28"/>
    </row>
    <row r="109" spans="1:5" s="7" customFormat="1" ht="27" x14ac:dyDescent="0.25">
      <c r="A109" s="19" t="s">
        <v>108</v>
      </c>
      <c r="B109" s="20" t="s">
        <v>109</v>
      </c>
      <c r="C109" s="20" t="s">
        <v>0</v>
      </c>
      <c r="D109" s="2">
        <v>30000</v>
      </c>
      <c r="E109" s="25"/>
    </row>
    <row r="110" spans="1:5" s="7" customFormat="1" x14ac:dyDescent="0.2">
      <c r="A110" s="21" t="s">
        <v>110</v>
      </c>
      <c r="B110" s="22" t="s">
        <v>111</v>
      </c>
      <c r="C110" s="22" t="s">
        <v>0</v>
      </c>
      <c r="D110" s="23">
        <v>30000</v>
      </c>
      <c r="E110" s="24"/>
    </row>
    <row r="111" spans="1:5" s="7" customFormat="1" ht="25.5" x14ac:dyDescent="0.2">
      <c r="A111" s="21" t="s">
        <v>12</v>
      </c>
      <c r="B111" s="22" t="s">
        <v>111</v>
      </c>
      <c r="C111" s="22" t="s">
        <v>13</v>
      </c>
      <c r="D111" s="23">
        <v>30000</v>
      </c>
      <c r="E111" s="24"/>
    </row>
    <row r="112" spans="1:5" s="18" customFormat="1" ht="38.25" x14ac:dyDescent="0.2">
      <c r="A112" s="21" t="s">
        <v>14</v>
      </c>
      <c r="B112" s="22" t="s">
        <v>111</v>
      </c>
      <c r="C112" s="22" t="s">
        <v>15</v>
      </c>
      <c r="D112" s="23">
        <v>30000</v>
      </c>
      <c r="E112" s="24"/>
    </row>
    <row r="113" spans="1:5" s="7" customFormat="1" x14ac:dyDescent="0.2">
      <c r="A113" s="21" t="s">
        <v>16</v>
      </c>
      <c r="B113" s="22" t="s">
        <v>111</v>
      </c>
      <c r="C113" s="22" t="s">
        <v>17</v>
      </c>
      <c r="D113" s="23">
        <v>30000</v>
      </c>
      <c r="E113" s="24"/>
    </row>
    <row r="114" spans="1:5" s="7" customFormat="1" x14ac:dyDescent="0.2">
      <c r="A114" s="26" t="s">
        <v>112</v>
      </c>
      <c r="B114" s="27" t="s">
        <v>113</v>
      </c>
      <c r="C114" s="27" t="s">
        <v>0</v>
      </c>
      <c r="D114" s="30">
        <v>0</v>
      </c>
      <c r="E114" s="28"/>
    </row>
    <row r="115" spans="1:5" s="7" customFormat="1" ht="13.5" hidden="1" x14ac:dyDescent="0.25">
      <c r="A115" s="19" t="s">
        <v>114</v>
      </c>
      <c r="B115" s="20" t="s">
        <v>115</v>
      </c>
      <c r="C115" s="20" t="s">
        <v>0</v>
      </c>
      <c r="D115" s="31">
        <v>0</v>
      </c>
      <c r="E115" s="25"/>
    </row>
    <row r="116" spans="1:5" s="7" customFormat="1" ht="25.5" hidden="1" x14ac:dyDescent="0.2">
      <c r="A116" s="21" t="s">
        <v>116</v>
      </c>
      <c r="B116" s="22" t="s">
        <v>117</v>
      </c>
      <c r="C116" s="22" t="s">
        <v>0</v>
      </c>
      <c r="D116" s="32">
        <v>0</v>
      </c>
      <c r="E116" s="24"/>
    </row>
    <row r="117" spans="1:5" s="7" customFormat="1" ht="25.5" hidden="1" x14ac:dyDescent="0.2">
      <c r="A117" s="21" t="s">
        <v>12</v>
      </c>
      <c r="B117" s="22" t="s">
        <v>117</v>
      </c>
      <c r="C117" s="22" t="s">
        <v>13</v>
      </c>
      <c r="D117" s="32">
        <v>0</v>
      </c>
      <c r="E117" s="24"/>
    </row>
    <row r="118" spans="1:5" s="7" customFormat="1" ht="38.25" hidden="1" x14ac:dyDescent="0.2">
      <c r="A118" s="21" t="s">
        <v>14</v>
      </c>
      <c r="B118" s="22" t="s">
        <v>117</v>
      </c>
      <c r="C118" s="22" t="s">
        <v>15</v>
      </c>
      <c r="D118" s="32">
        <v>0</v>
      </c>
      <c r="E118" s="24"/>
    </row>
    <row r="119" spans="1:5" s="7" customFormat="1" hidden="1" x14ac:dyDescent="0.2">
      <c r="A119" s="21" t="s">
        <v>16</v>
      </c>
      <c r="B119" s="22" t="s">
        <v>117</v>
      </c>
      <c r="C119" s="22" t="s">
        <v>17</v>
      </c>
      <c r="D119" s="32">
        <v>0</v>
      </c>
      <c r="E119" s="24"/>
    </row>
    <row r="120" spans="1:5" s="7" customFormat="1" ht="25.5" x14ac:dyDescent="0.2">
      <c r="A120" s="26" t="s">
        <v>118</v>
      </c>
      <c r="B120" s="27" t="s">
        <v>119</v>
      </c>
      <c r="C120" s="27" t="s">
        <v>0</v>
      </c>
      <c r="D120" s="1">
        <f>D121</f>
        <v>550000</v>
      </c>
      <c r="E120" s="28"/>
    </row>
    <row r="121" spans="1:5" s="18" customFormat="1" x14ac:dyDescent="0.2">
      <c r="A121" s="21" t="s">
        <v>120</v>
      </c>
      <c r="B121" s="22" t="s">
        <v>121</v>
      </c>
      <c r="C121" s="22" t="s">
        <v>0</v>
      </c>
      <c r="D121" s="23">
        <f>D122</f>
        <v>550000</v>
      </c>
      <c r="E121" s="24"/>
    </row>
    <row r="122" spans="1:5" s="18" customFormat="1" ht="25.5" x14ac:dyDescent="0.2">
      <c r="A122" s="21" t="s">
        <v>122</v>
      </c>
      <c r="B122" s="22" t="s">
        <v>123</v>
      </c>
      <c r="C122" s="22" t="s">
        <v>0</v>
      </c>
      <c r="D122" s="23">
        <f>D123</f>
        <v>550000</v>
      </c>
      <c r="E122" s="24"/>
    </row>
    <row r="123" spans="1:5" s="7" customFormat="1" ht="25.5" x14ac:dyDescent="0.2">
      <c r="A123" s="21" t="s">
        <v>12</v>
      </c>
      <c r="B123" s="22" t="s">
        <v>123</v>
      </c>
      <c r="C123" s="22" t="s">
        <v>13</v>
      </c>
      <c r="D123" s="23">
        <f>D124</f>
        <v>550000</v>
      </c>
      <c r="E123" s="24"/>
    </row>
    <row r="124" spans="1:5" s="7" customFormat="1" ht="38.25" x14ac:dyDescent="0.2">
      <c r="A124" s="21" t="s">
        <v>14</v>
      </c>
      <c r="B124" s="22" t="s">
        <v>123</v>
      </c>
      <c r="C124" s="22" t="s">
        <v>15</v>
      </c>
      <c r="D124" s="23">
        <f>D125</f>
        <v>550000</v>
      </c>
      <c r="E124" s="24"/>
    </row>
    <row r="125" spans="1:5" s="7" customFormat="1" x14ac:dyDescent="0.2">
      <c r="A125" s="21" t="s">
        <v>16</v>
      </c>
      <c r="B125" s="22" t="s">
        <v>123</v>
      </c>
      <c r="C125" s="22" t="s">
        <v>17</v>
      </c>
      <c r="D125" s="23">
        <f>950000-400000</f>
        <v>550000</v>
      </c>
      <c r="E125" s="24"/>
    </row>
    <row r="126" spans="1:5" s="7" customFormat="1" ht="13.5" x14ac:dyDescent="0.2">
      <c r="A126" s="19" t="s">
        <v>124</v>
      </c>
      <c r="B126" s="20" t="s">
        <v>125</v>
      </c>
      <c r="C126" s="20" t="s">
        <v>0</v>
      </c>
      <c r="D126" s="2">
        <f>D127+D135+D138+D152+D160+D168+D181+D184+D193+D198+D202+D206+D211+D214+D219+D226+D231+D234+D237+D241+D246+D249+D254+D131+D155</f>
        <v>36651393.869999997</v>
      </c>
      <c r="E126" s="28"/>
    </row>
    <row r="127" spans="1:5" s="37" customFormat="1" ht="25.5" x14ac:dyDescent="0.2">
      <c r="A127" s="33" t="s">
        <v>126</v>
      </c>
      <c r="B127" s="34" t="s">
        <v>127</v>
      </c>
      <c r="C127" s="34" t="s">
        <v>0</v>
      </c>
      <c r="D127" s="35">
        <v>30000</v>
      </c>
      <c r="E127" s="36"/>
    </row>
    <row r="128" spans="1:5" s="29" customFormat="1" ht="25.5" x14ac:dyDescent="0.25">
      <c r="A128" s="21" t="s">
        <v>12</v>
      </c>
      <c r="B128" s="22" t="s">
        <v>127</v>
      </c>
      <c r="C128" s="22" t="s">
        <v>13</v>
      </c>
      <c r="D128" s="23">
        <v>30000</v>
      </c>
      <c r="E128" s="24"/>
    </row>
    <row r="129" spans="1:5" s="7" customFormat="1" ht="38.25" x14ac:dyDescent="0.2">
      <c r="A129" s="21" t="s">
        <v>14</v>
      </c>
      <c r="B129" s="22" t="s">
        <v>127</v>
      </c>
      <c r="C129" s="22" t="s">
        <v>15</v>
      </c>
      <c r="D129" s="23">
        <v>30000</v>
      </c>
      <c r="E129" s="24"/>
    </row>
    <row r="130" spans="1:5" s="7" customFormat="1" x14ac:dyDescent="0.2">
      <c r="A130" s="21" t="s">
        <v>16</v>
      </c>
      <c r="B130" s="22" t="s">
        <v>127</v>
      </c>
      <c r="C130" s="22" t="s">
        <v>17</v>
      </c>
      <c r="D130" s="23">
        <v>30000</v>
      </c>
      <c r="E130" s="24"/>
    </row>
    <row r="131" spans="1:5" s="7" customFormat="1" x14ac:dyDescent="0.2">
      <c r="A131" s="21" t="s">
        <v>128</v>
      </c>
      <c r="B131" s="22" t="s">
        <v>129</v>
      </c>
      <c r="C131" s="22" t="s">
        <v>0</v>
      </c>
      <c r="D131" s="23">
        <v>850000</v>
      </c>
      <c r="E131" s="24"/>
    </row>
    <row r="132" spans="1:5" s="7" customFormat="1" x14ac:dyDescent="0.2">
      <c r="A132" s="21" t="s">
        <v>130</v>
      </c>
      <c r="B132" s="22" t="s">
        <v>129</v>
      </c>
      <c r="C132" s="22" t="s">
        <v>131</v>
      </c>
      <c r="D132" s="23">
        <v>850000</v>
      </c>
      <c r="E132" s="24"/>
    </row>
    <row r="133" spans="1:5" s="29" customFormat="1" ht="25.5" x14ac:dyDescent="0.25">
      <c r="A133" s="21" t="s">
        <v>132</v>
      </c>
      <c r="B133" s="22" t="s">
        <v>129</v>
      </c>
      <c r="C133" s="22" t="s">
        <v>133</v>
      </c>
      <c r="D133" s="23">
        <v>850000</v>
      </c>
      <c r="E133" s="24"/>
    </row>
    <row r="134" spans="1:5" s="7" customFormat="1" ht="38.25" x14ac:dyDescent="0.2">
      <c r="A134" s="21" t="s">
        <v>134</v>
      </c>
      <c r="B134" s="22" t="s">
        <v>129</v>
      </c>
      <c r="C134" s="22" t="s">
        <v>135</v>
      </c>
      <c r="D134" s="23">
        <v>850000</v>
      </c>
      <c r="E134" s="24"/>
    </row>
    <row r="135" spans="1:5" s="37" customFormat="1" x14ac:dyDescent="0.2">
      <c r="A135" s="33" t="s">
        <v>136</v>
      </c>
      <c r="B135" s="34" t="s">
        <v>137</v>
      </c>
      <c r="C135" s="34" t="s">
        <v>0</v>
      </c>
      <c r="D135" s="35">
        <f>D136</f>
        <v>906174.81</v>
      </c>
      <c r="E135" s="36"/>
    </row>
    <row r="136" spans="1:5" s="7" customFormat="1" x14ac:dyDescent="0.2">
      <c r="A136" s="21" t="s">
        <v>138</v>
      </c>
      <c r="B136" s="22" t="s">
        <v>137</v>
      </c>
      <c r="C136" s="22" t="s">
        <v>139</v>
      </c>
      <c r="D136" s="23">
        <f>D137</f>
        <v>906174.81</v>
      </c>
      <c r="E136" s="24"/>
    </row>
    <row r="137" spans="1:5" s="7" customFormat="1" x14ac:dyDescent="0.2">
      <c r="A137" s="21" t="s">
        <v>140</v>
      </c>
      <c r="B137" s="22" t="s">
        <v>137</v>
      </c>
      <c r="C137" s="22" t="s">
        <v>141</v>
      </c>
      <c r="D137" s="23">
        <v>906174.81</v>
      </c>
      <c r="E137" s="24"/>
    </row>
    <row r="138" spans="1:5" s="29" customFormat="1" ht="25.5" x14ac:dyDescent="0.25">
      <c r="A138" s="33" t="s">
        <v>142</v>
      </c>
      <c r="B138" s="34" t="s">
        <v>143</v>
      </c>
      <c r="C138" s="34" t="s">
        <v>0</v>
      </c>
      <c r="D138" s="35">
        <f>D139+D144+D148</f>
        <v>9840148.0899999999</v>
      </c>
      <c r="E138" s="36"/>
    </row>
    <row r="139" spans="1:5" s="7" customFormat="1" ht="63.75" x14ac:dyDescent="0.2">
      <c r="A139" s="21" t="s">
        <v>22</v>
      </c>
      <c r="B139" s="22" t="s">
        <v>143</v>
      </c>
      <c r="C139" s="22" t="s">
        <v>23</v>
      </c>
      <c r="D139" s="23">
        <f>D140</f>
        <v>7134148.0899999999</v>
      </c>
      <c r="E139" s="24"/>
    </row>
    <row r="140" spans="1:5" s="7" customFormat="1" ht="25.5" x14ac:dyDescent="0.2">
      <c r="A140" s="21" t="s">
        <v>144</v>
      </c>
      <c r="B140" s="22" t="s">
        <v>143</v>
      </c>
      <c r="C140" s="22" t="s">
        <v>145</v>
      </c>
      <c r="D140" s="23">
        <f>D141+D142+D143</f>
        <v>7134148.0899999999</v>
      </c>
      <c r="E140" s="24"/>
    </row>
    <row r="141" spans="1:5" s="7" customFormat="1" x14ac:dyDescent="0.2">
      <c r="A141" s="21" t="s">
        <v>146</v>
      </c>
      <c r="B141" s="22" t="s">
        <v>143</v>
      </c>
      <c r="C141" s="22" t="s">
        <v>147</v>
      </c>
      <c r="D141" s="23">
        <f>4907500+204646.7+2.09+284793.3-4</f>
        <v>5396938.0899999999</v>
      </c>
      <c r="E141" s="24"/>
    </row>
    <row r="142" spans="1:5" s="7" customFormat="1" ht="25.5" x14ac:dyDescent="0.2">
      <c r="A142" s="21" t="s">
        <v>148</v>
      </c>
      <c r="B142" s="22" t="s">
        <v>143</v>
      </c>
      <c r="C142" s="22" t="s">
        <v>149</v>
      </c>
      <c r="D142" s="23">
        <v>100000</v>
      </c>
      <c r="E142" s="24"/>
    </row>
    <row r="143" spans="1:5" s="29" customFormat="1" ht="38.25" x14ac:dyDescent="0.25">
      <c r="A143" s="21" t="s">
        <v>150</v>
      </c>
      <c r="B143" s="22" t="s">
        <v>143</v>
      </c>
      <c r="C143" s="22" t="s">
        <v>151</v>
      </c>
      <c r="D143" s="23">
        <f>1482000+61803.3+93406.7</f>
        <v>1637210</v>
      </c>
      <c r="E143" s="24"/>
    </row>
    <row r="144" spans="1:5" s="7" customFormat="1" ht="25.5" x14ac:dyDescent="0.2">
      <c r="A144" s="21" t="s">
        <v>12</v>
      </c>
      <c r="B144" s="22" t="s">
        <v>143</v>
      </c>
      <c r="C144" s="22" t="s">
        <v>13</v>
      </c>
      <c r="D144" s="23">
        <v>2686000</v>
      </c>
      <c r="E144" s="24"/>
    </row>
    <row r="145" spans="1:5" s="7" customFormat="1" ht="38.25" x14ac:dyDescent="0.2">
      <c r="A145" s="21" t="s">
        <v>14</v>
      </c>
      <c r="B145" s="22" t="s">
        <v>143</v>
      </c>
      <c r="C145" s="22" t="s">
        <v>15</v>
      </c>
      <c r="D145" s="23">
        <v>2686000</v>
      </c>
      <c r="E145" s="24"/>
    </row>
    <row r="146" spans="1:5" s="7" customFormat="1" ht="25.5" x14ac:dyDescent="0.2">
      <c r="A146" s="21" t="s">
        <v>32</v>
      </c>
      <c r="B146" s="22" t="s">
        <v>143</v>
      </c>
      <c r="C146" s="22" t="s">
        <v>33</v>
      </c>
      <c r="D146" s="23">
        <v>115000</v>
      </c>
      <c r="E146" s="24"/>
    </row>
    <row r="147" spans="1:5" s="7" customFormat="1" x14ac:dyDescent="0.2">
      <c r="A147" s="21" t="s">
        <v>16</v>
      </c>
      <c r="B147" s="22" t="s">
        <v>143</v>
      </c>
      <c r="C147" s="22" t="s">
        <v>17</v>
      </c>
      <c r="D147" s="23">
        <v>2571000</v>
      </c>
      <c r="E147" s="24"/>
    </row>
    <row r="148" spans="1:5" s="7" customFormat="1" x14ac:dyDescent="0.2">
      <c r="A148" s="21" t="s">
        <v>152</v>
      </c>
      <c r="B148" s="22" t="s">
        <v>143</v>
      </c>
      <c r="C148" s="22" t="s">
        <v>153</v>
      </c>
      <c r="D148" s="23">
        <v>20000</v>
      </c>
      <c r="E148" s="24"/>
    </row>
    <row r="149" spans="1:5" s="7" customFormat="1" x14ac:dyDescent="0.2">
      <c r="A149" s="21" t="s">
        <v>154</v>
      </c>
      <c r="B149" s="22" t="s">
        <v>143</v>
      </c>
      <c r="C149" s="22" t="s">
        <v>155</v>
      </c>
      <c r="D149" s="23">
        <v>20000</v>
      </c>
      <c r="E149" s="24"/>
    </row>
    <row r="150" spans="1:5" s="7" customFormat="1" ht="25.5" x14ac:dyDescent="0.2">
      <c r="A150" s="21" t="s">
        <v>156</v>
      </c>
      <c r="B150" s="22" t="s">
        <v>143</v>
      </c>
      <c r="C150" s="22" t="s">
        <v>157</v>
      </c>
      <c r="D150" s="23">
        <v>20000</v>
      </c>
      <c r="E150" s="24"/>
    </row>
    <row r="151" spans="1:5" s="18" customFormat="1" hidden="1" x14ac:dyDescent="0.2">
      <c r="A151" s="21" t="s">
        <v>158</v>
      </c>
      <c r="B151" s="22" t="s">
        <v>143</v>
      </c>
      <c r="C151" s="22" t="s">
        <v>159</v>
      </c>
      <c r="D151" s="23">
        <v>0</v>
      </c>
      <c r="E151" s="24"/>
    </row>
    <row r="152" spans="1:5" s="37" customFormat="1" hidden="1" x14ac:dyDescent="0.2">
      <c r="A152" s="38" t="s">
        <v>160</v>
      </c>
      <c r="B152" s="39" t="s">
        <v>161</v>
      </c>
      <c r="C152" s="40"/>
      <c r="D152" s="35">
        <v>0</v>
      </c>
      <c r="E152" s="36"/>
    </row>
    <row r="153" spans="1:5" s="7" customFormat="1" hidden="1" x14ac:dyDescent="0.2">
      <c r="A153" s="41" t="s">
        <v>152</v>
      </c>
      <c r="B153" s="42" t="s">
        <v>161</v>
      </c>
      <c r="C153" s="43" t="s">
        <v>153</v>
      </c>
      <c r="D153" s="23">
        <v>0</v>
      </c>
      <c r="E153" s="24"/>
    </row>
    <row r="154" spans="1:5" s="7" customFormat="1" hidden="1" x14ac:dyDescent="0.2">
      <c r="A154" s="41" t="s">
        <v>162</v>
      </c>
      <c r="B154" s="42" t="s">
        <v>161</v>
      </c>
      <c r="C154" s="43" t="s">
        <v>163</v>
      </c>
      <c r="D154" s="23">
        <v>0</v>
      </c>
      <c r="E154" s="24"/>
    </row>
    <row r="155" spans="1:5" s="37" customFormat="1" ht="51" x14ac:dyDescent="0.2">
      <c r="A155" s="33" t="s">
        <v>164</v>
      </c>
      <c r="B155" s="34" t="s">
        <v>165</v>
      </c>
      <c r="C155" s="34" t="s">
        <v>0</v>
      </c>
      <c r="D155" s="35">
        <v>1820000</v>
      </c>
      <c r="E155" s="36"/>
    </row>
    <row r="156" spans="1:5" s="7" customFormat="1" ht="63.75" x14ac:dyDescent="0.2">
      <c r="A156" s="21" t="s">
        <v>22</v>
      </c>
      <c r="B156" s="22" t="s">
        <v>165</v>
      </c>
      <c r="C156" s="22" t="s">
        <v>23</v>
      </c>
      <c r="D156" s="23">
        <v>1820000</v>
      </c>
      <c r="E156" s="24"/>
    </row>
    <row r="157" spans="1:5" s="7" customFormat="1" ht="25.5" x14ac:dyDescent="0.2">
      <c r="A157" s="21" t="s">
        <v>24</v>
      </c>
      <c r="B157" s="22" t="s">
        <v>165</v>
      </c>
      <c r="C157" s="22" t="s">
        <v>25</v>
      </c>
      <c r="D157" s="23">
        <v>1820000</v>
      </c>
      <c r="E157" s="24"/>
    </row>
    <row r="158" spans="1:5" s="7" customFormat="1" ht="25.5" x14ac:dyDescent="0.2">
      <c r="A158" s="21" t="s">
        <v>166</v>
      </c>
      <c r="B158" s="22" t="s">
        <v>165</v>
      </c>
      <c r="C158" s="22" t="s">
        <v>167</v>
      </c>
      <c r="D158" s="23">
        <v>1450000</v>
      </c>
      <c r="E158" s="24"/>
    </row>
    <row r="159" spans="1:5" s="18" customFormat="1" ht="51" x14ac:dyDescent="0.2">
      <c r="A159" s="21" t="s">
        <v>168</v>
      </c>
      <c r="B159" s="22" t="s">
        <v>165</v>
      </c>
      <c r="C159" s="22" t="s">
        <v>169</v>
      </c>
      <c r="D159" s="23">
        <v>370000</v>
      </c>
      <c r="E159" s="24"/>
    </row>
    <row r="160" spans="1:5" s="29" customFormat="1" ht="25.5" x14ac:dyDescent="0.25">
      <c r="A160" s="33" t="s">
        <v>170</v>
      </c>
      <c r="B160" s="34" t="s">
        <v>171</v>
      </c>
      <c r="C160" s="34" t="s">
        <v>0</v>
      </c>
      <c r="D160" s="35">
        <f>D161+D166</f>
        <v>13029031</v>
      </c>
      <c r="E160" s="36"/>
    </row>
    <row r="161" spans="1:5" s="29" customFormat="1" ht="63.75" x14ac:dyDescent="0.25">
      <c r="A161" s="21" t="s">
        <v>22</v>
      </c>
      <c r="B161" s="22" t="s">
        <v>171</v>
      </c>
      <c r="C161" s="22" t="s">
        <v>23</v>
      </c>
      <c r="D161" s="23">
        <f>D162</f>
        <v>12600000</v>
      </c>
      <c r="E161" s="24"/>
    </row>
    <row r="162" spans="1:5" s="29" customFormat="1" ht="25.5" x14ac:dyDescent="0.25">
      <c r="A162" s="21" t="s">
        <v>24</v>
      </c>
      <c r="B162" s="22" t="s">
        <v>171</v>
      </c>
      <c r="C162" s="22" t="s">
        <v>25</v>
      </c>
      <c r="D162" s="23">
        <f>D163+D164+D165</f>
        <v>12600000</v>
      </c>
      <c r="E162" s="24"/>
    </row>
    <row r="163" spans="1:5" s="7" customFormat="1" ht="25.5" x14ac:dyDescent="0.2">
      <c r="A163" s="21" t="s">
        <v>166</v>
      </c>
      <c r="B163" s="22" t="s">
        <v>171</v>
      </c>
      <c r="C163" s="22" t="s">
        <v>167</v>
      </c>
      <c r="D163" s="23">
        <v>9500000</v>
      </c>
      <c r="E163" s="24"/>
    </row>
    <row r="164" spans="1:5" s="7" customFormat="1" ht="38.25" x14ac:dyDescent="0.2">
      <c r="A164" s="21" t="s">
        <v>26</v>
      </c>
      <c r="B164" s="22" t="s">
        <v>171</v>
      </c>
      <c r="C164" s="22" t="s">
        <v>27</v>
      </c>
      <c r="D164" s="23">
        <v>100000</v>
      </c>
      <c r="E164" s="24"/>
    </row>
    <row r="165" spans="1:5" s="7" customFormat="1" ht="51" x14ac:dyDescent="0.2">
      <c r="A165" s="21" t="s">
        <v>168</v>
      </c>
      <c r="B165" s="22" t="s">
        <v>171</v>
      </c>
      <c r="C165" s="22" t="s">
        <v>169</v>
      </c>
      <c r="D165" s="23">
        <v>3000000</v>
      </c>
      <c r="E165" s="24"/>
    </row>
    <row r="166" spans="1:5" s="7" customFormat="1" x14ac:dyDescent="0.2">
      <c r="A166" s="21" t="s">
        <v>138</v>
      </c>
      <c r="B166" s="22" t="s">
        <v>171</v>
      </c>
      <c r="C166" s="22" t="s">
        <v>139</v>
      </c>
      <c r="D166" s="23">
        <f>D167</f>
        <v>429031</v>
      </c>
      <c r="E166" s="24"/>
    </row>
    <row r="167" spans="1:5" s="7" customFormat="1" x14ac:dyDescent="0.2">
      <c r="A167" s="21" t="s">
        <v>140</v>
      </c>
      <c r="B167" s="22" t="s">
        <v>171</v>
      </c>
      <c r="C167" s="22" t="s">
        <v>141</v>
      </c>
      <c r="D167" s="23">
        <f>174366+254667-2</f>
        <v>429031</v>
      </c>
      <c r="E167" s="24"/>
    </row>
    <row r="168" spans="1:5" s="37" customFormat="1" ht="25.5" x14ac:dyDescent="0.2">
      <c r="A168" s="33" t="s">
        <v>10</v>
      </c>
      <c r="B168" s="34" t="s">
        <v>172</v>
      </c>
      <c r="C168" s="34" t="s">
        <v>0</v>
      </c>
      <c r="D168" s="35">
        <f>D169+D172+D176</f>
        <v>1688600</v>
      </c>
      <c r="E168" s="36"/>
    </row>
    <row r="169" spans="1:5" s="18" customFormat="1" ht="63.75" x14ac:dyDescent="0.2">
      <c r="A169" s="21" t="s">
        <v>22</v>
      </c>
      <c r="B169" s="22" t="s">
        <v>172</v>
      </c>
      <c r="C169" s="22" t="s">
        <v>23</v>
      </c>
      <c r="D169" s="23">
        <v>300000</v>
      </c>
      <c r="E169" s="24"/>
    </row>
    <row r="170" spans="1:5" s="7" customFormat="1" ht="25.5" x14ac:dyDescent="0.2">
      <c r="A170" s="21" t="s">
        <v>24</v>
      </c>
      <c r="B170" s="22" t="s">
        <v>172</v>
      </c>
      <c r="C170" s="22" t="s">
        <v>25</v>
      </c>
      <c r="D170" s="23">
        <v>300000</v>
      </c>
      <c r="E170" s="24"/>
    </row>
    <row r="171" spans="1:5" s="7" customFormat="1" ht="38.25" x14ac:dyDescent="0.2">
      <c r="A171" s="21" t="s">
        <v>26</v>
      </c>
      <c r="B171" s="22" t="s">
        <v>172</v>
      </c>
      <c r="C171" s="22" t="s">
        <v>27</v>
      </c>
      <c r="D171" s="23">
        <v>300000</v>
      </c>
      <c r="E171" s="24"/>
    </row>
    <row r="172" spans="1:5" s="7" customFormat="1" ht="25.5" x14ac:dyDescent="0.2">
      <c r="A172" s="21" t="s">
        <v>12</v>
      </c>
      <c r="B172" s="22" t="s">
        <v>172</v>
      </c>
      <c r="C172" s="22" t="s">
        <v>13</v>
      </c>
      <c r="D172" s="23">
        <f>D173</f>
        <v>1384400</v>
      </c>
      <c r="E172" s="24"/>
    </row>
    <row r="173" spans="1:5" s="7" customFormat="1" ht="38.25" x14ac:dyDescent="0.2">
      <c r="A173" s="21" t="s">
        <v>14</v>
      </c>
      <c r="B173" s="22" t="s">
        <v>172</v>
      </c>
      <c r="C173" s="22" t="s">
        <v>15</v>
      </c>
      <c r="D173" s="23">
        <f>D174+D175</f>
        <v>1384400</v>
      </c>
      <c r="E173" s="24"/>
    </row>
    <row r="174" spans="1:5" s="7" customFormat="1" ht="25.5" x14ac:dyDescent="0.2">
      <c r="A174" s="21" t="s">
        <v>32</v>
      </c>
      <c r="B174" s="22" t="s">
        <v>172</v>
      </c>
      <c r="C174" s="22" t="s">
        <v>33</v>
      </c>
      <c r="D174" s="23">
        <v>260000</v>
      </c>
      <c r="E174" s="24"/>
    </row>
    <row r="175" spans="1:5" s="7" customFormat="1" x14ac:dyDescent="0.2">
      <c r="A175" s="21" t="s">
        <v>16</v>
      </c>
      <c r="B175" s="22" t="s">
        <v>172</v>
      </c>
      <c r="C175" s="22" t="s">
        <v>17</v>
      </c>
      <c r="D175" s="23">
        <f>1044400+80000</f>
        <v>1124400</v>
      </c>
      <c r="E175" s="24"/>
    </row>
    <row r="176" spans="1:5" s="18" customFormat="1" x14ac:dyDescent="0.2">
      <c r="A176" s="21" t="s">
        <v>152</v>
      </c>
      <c r="B176" s="22" t="s">
        <v>172</v>
      </c>
      <c r="C176" s="22" t="s">
        <v>153</v>
      </c>
      <c r="D176" s="23">
        <v>4200</v>
      </c>
      <c r="E176" s="24"/>
    </row>
    <row r="177" spans="1:5" s="7" customFormat="1" x14ac:dyDescent="0.2">
      <c r="A177" s="21" t="s">
        <v>154</v>
      </c>
      <c r="B177" s="22" t="s">
        <v>172</v>
      </c>
      <c r="C177" s="22" t="s">
        <v>155</v>
      </c>
      <c r="D177" s="23">
        <v>4200</v>
      </c>
      <c r="E177" s="24"/>
    </row>
    <row r="178" spans="1:5" s="7" customFormat="1" ht="25.5" x14ac:dyDescent="0.2">
      <c r="A178" s="21" t="s">
        <v>156</v>
      </c>
      <c r="B178" s="22" t="s">
        <v>172</v>
      </c>
      <c r="C178" s="22" t="s">
        <v>157</v>
      </c>
      <c r="D178" s="23">
        <v>3000</v>
      </c>
      <c r="E178" s="24"/>
    </row>
    <row r="179" spans="1:5" s="7" customFormat="1" x14ac:dyDescent="0.2">
      <c r="A179" s="21" t="s">
        <v>173</v>
      </c>
      <c r="B179" s="22" t="s">
        <v>172</v>
      </c>
      <c r="C179" s="22" t="s">
        <v>174</v>
      </c>
      <c r="D179" s="23">
        <v>1200</v>
      </c>
      <c r="E179" s="24"/>
    </row>
    <row r="180" spans="1:5" s="7" customFormat="1" hidden="1" x14ac:dyDescent="0.2">
      <c r="A180" s="21" t="s">
        <v>158</v>
      </c>
      <c r="B180" s="22" t="s">
        <v>172</v>
      </c>
      <c r="C180" s="22" t="s">
        <v>159</v>
      </c>
      <c r="D180" s="23">
        <v>0</v>
      </c>
      <c r="E180" s="24"/>
    </row>
    <row r="181" spans="1:5" s="37" customFormat="1" x14ac:dyDescent="0.2">
      <c r="A181" s="33" t="s">
        <v>175</v>
      </c>
      <c r="B181" s="34" t="s">
        <v>176</v>
      </c>
      <c r="C181" s="34" t="s">
        <v>0</v>
      </c>
      <c r="D181" s="35">
        <v>300000</v>
      </c>
      <c r="E181" s="36"/>
    </row>
    <row r="182" spans="1:5" s="7" customFormat="1" x14ac:dyDescent="0.2">
      <c r="A182" s="21" t="s">
        <v>152</v>
      </c>
      <c r="B182" s="22" t="s">
        <v>176</v>
      </c>
      <c r="C182" s="22" t="s">
        <v>153</v>
      </c>
      <c r="D182" s="23">
        <v>300000</v>
      </c>
      <c r="E182" s="24"/>
    </row>
    <row r="183" spans="1:5" s="7" customFormat="1" x14ac:dyDescent="0.2">
      <c r="A183" s="21" t="s">
        <v>162</v>
      </c>
      <c r="B183" s="22" t="s">
        <v>176</v>
      </c>
      <c r="C183" s="22" t="s">
        <v>163</v>
      </c>
      <c r="D183" s="23">
        <v>300000</v>
      </c>
      <c r="E183" s="24"/>
    </row>
    <row r="184" spans="1:5" s="37" customFormat="1" ht="38.25" x14ac:dyDescent="0.2">
      <c r="A184" s="33" t="s">
        <v>177</v>
      </c>
      <c r="B184" s="34" t="s">
        <v>178</v>
      </c>
      <c r="C184" s="34" t="s">
        <v>0</v>
      </c>
      <c r="D184" s="35">
        <f>D185+D190</f>
        <v>435500</v>
      </c>
      <c r="E184" s="35">
        <f>E185+E190</f>
        <v>435500</v>
      </c>
    </row>
    <row r="185" spans="1:5" s="7" customFormat="1" ht="63.75" x14ac:dyDescent="0.2">
      <c r="A185" s="21" t="s">
        <v>22</v>
      </c>
      <c r="B185" s="22" t="s">
        <v>178</v>
      </c>
      <c r="C185" s="22" t="s">
        <v>23</v>
      </c>
      <c r="D185" s="23">
        <f>D186</f>
        <v>425030</v>
      </c>
      <c r="E185" s="23">
        <f>E186</f>
        <v>425030</v>
      </c>
    </row>
    <row r="186" spans="1:5" s="7" customFormat="1" ht="25.5" x14ac:dyDescent="0.2">
      <c r="A186" s="21" t="s">
        <v>24</v>
      </c>
      <c r="B186" s="22" t="s">
        <v>178</v>
      </c>
      <c r="C186" s="22" t="s">
        <v>25</v>
      </c>
      <c r="D186" s="23">
        <f>D187+D188+D189</f>
        <v>425030</v>
      </c>
      <c r="E186" s="23">
        <f>E187+E188+E189</f>
        <v>425030</v>
      </c>
    </row>
    <row r="187" spans="1:5" s="7" customFormat="1" ht="25.5" x14ac:dyDescent="0.2">
      <c r="A187" s="21" t="s">
        <v>166</v>
      </c>
      <c r="B187" s="22" t="s">
        <v>178</v>
      </c>
      <c r="C187" s="22" t="s">
        <v>167</v>
      </c>
      <c r="D187" s="23">
        <v>322608</v>
      </c>
      <c r="E187" s="23">
        <v>322608</v>
      </c>
    </row>
    <row r="188" spans="1:5" s="7" customFormat="1" ht="38.25" x14ac:dyDescent="0.2">
      <c r="A188" s="21" t="s">
        <v>26</v>
      </c>
      <c r="B188" s="22" t="s">
        <v>178</v>
      </c>
      <c r="C188" s="22" t="s">
        <v>27</v>
      </c>
      <c r="D188" s="23">
        <v>5000</v>
      </c>
      <c r="E188" s="23">
        <v>5000</v>
      </c>
    </row>
    <row r="189" spans="1:5" s="7" customFormat="1" ht="51" x14ac:dyDescent="0.2">
      <c r="A189" s="21" t="s">
        <v>168</v>
      </c>
      <c r="B189" s="22" t="s">
        <v>178</v>
      </c>
      <c r="C189" s="22" t="s">
        <v>169</v>
      </c>
      <c r="D189" s="23">
        <f>97427.62-5.62</f>
        <v>97422</v>
      </c>
      <c r="E189" s="23">
        <f>D189</f>
        <v>97422</v>
      </c>
    </row>
    <row r="190" spans="1:5" s="7" customFormat="1" ht="25.5" x14ac:dyDescent="0.2">
      <c r="A190" s="21" t="s">
        <v>12</v>
      </c>
      <c r="B190" s="22" t="s">
        <v>178</v>
      </c>
      <c r="C190" s="22" t="s">
        <v>13</v>
      </c>
      <c r="D190" s="23">
        <f>D191</f>
        <v>10470</v>
      </c>
      <c r="E190" s="23">
        <f>E191</f>
        <v>10470</v>
      </c>
    </row>
    <row r="191" spans="1:5" s="7" customFormat="1" ht="38.25" x14ac:dyDescent="0.2">
      <c r="A191" s="21" t="s">
        <v>14</v>
      </c>
      <c r="B191" s="22" t="s">
        <v>178</v>
      </c>
      <c r="C191" s="22" t="s">
        <v>15</v>
      </c>
      <c r="D191" s="23">
        <f>D192</f>
        <v>10470</v>
      </c>
      <c r="E191" s="23">
        <f>E192</f>
        <v>10470</v>
      </c>
    </row>
    <row r="192" spans="1:5" s="18" customFormat="1" x14ac:dyDescent="0.2">
      <c r="A192" s="21" t="s">
        <v>16</v>
      </c>
      <c r="B192" s="22" t="s">
        <v>178</v>
      </c>
      <c r="C192" s="22" t="s">
        <v>17</v>
      </c>
      <c r="D192" s="23">
        <f>10464.38+5.62</f>
        <v>10470</v>
      </c>
      <c r="E192" s="23">
        <f t="shared" ref="E192:E197" si="0">D192</f>
        <v>10470</v>
      </c>
    </row>
    <row r="193" spans="1:5" s="29" customFormat="1" ht="102" x14ac:dyDescent="0.25">
      <c r="A193" s="21" t="s">
        <v>179</v>
      </c>
      <c r="B193" s="22" t="s">
        <v>180</v>
      </c>
      <c r="C193" s="22" t="s">
        <v>0</v>
      </c>
      <c r="D193" s="23">
        <f>D194</f>
        <v>53193.26</v>
      </c>
      <c r="E193" s="24">
        <f t="shared" si="0"/>
        <v>53193.26</v>
      </c>
    </row>
    <row r="194" spans="1:5" s="7" customFormat="1" ht="63.75" x14ac:dyDescent="0.2">
      <c r="A194" s="21" t="s">
        <v>22</v>
      </c>
      <c r="B194" s="22" t="s">
        <v>180</v>
      </c>
      <c r="C194" s="22" t="s">
        <v>23</v>
      </c>
      <c r="D194" s="23">
        <f>D195</f>
        <v>53193.26</v>
      </c>
      <c r="E194" s="24">
        <f t="shared" si="0"/>
        <v>53193.26</v>
      </c>
    </row>
    <row r="195" spans="1:5" s="7" customFormat="1" ht="25.5" x14ac:dyDescent="0.2">
      <c r="A195" s="21" t="s">
        <v>24</v>
      </c>
      <c r="B195" s="22" t="s">
        <v>180</v>
      </c>
      <c r="C195" s="22" t="s">
        <v>25</v>
      </c>
      <c r="D195" s="23">
        <f>D196+D197</f>
        <v>53193.26</v>
      </c>
      <c r="E195" s="24">
        <f t="shared" si="0"/>
        <v>53193.26</v>
      </c>
    </row>
    <row r="196" spans="1:5" s="7" customFormat="1" ht="25.5" x14ac:dyDescent="0.2">
      <c r="A196" s="21" t="s">
        <v>166</v>
      </c>
      <c r="B196" s="22" t="s">
        <v>180</v>
      </c>
      <c r="C196" s="22" t="s">
        <v>167</v>
      </c>
      <c r="D196" s="23">
        <v>40855.040000000001</v>
      </c>
      <c r="E196" s="24">
        <f t="shared" si="0"/>
        <v>40855.040000000001</v>
      </c>
    </row>
    <row r="197" spans="1:5" s="18" customFormat="1" ht="51" x14ac:dyDescent="0.2">
      <c r="A197" s="21" t="s">
        <v>168</v>
      </c>
      <c r="B197" s="22" t="s">
        <v>180</v>
      </c>
      <c r="C197" s="22" t="s">
        <v>169</v>
      </c>
      <c r="D197" s="23">
        <v>12338.22</v>
      </c>
      <c r="E197" s="24">
        <f t="shared" si="0"/>
        <v>12338.22</v>
      </c>
    </row>
    <row r="198" spans="1:5" s="29" customFormat="1" ht="13.5" hidden="1" x14ac:dyDescent="0.25">
      <c r="A198" s="33" t="s">
        <v>181</v>
      </c>
      <c r="B198" s="34" t="s">
        <v>182</v>
      </c>
      <c r="C198" s="34" t="s">
        <v>0</v>
      </c>
      <c r="D198" s="35">
        <v>0</v>
      </c>
      <c r="E198" s="36"/>
    </row>
    <row r="199" spans="1:5" s="7" customFormat="1" ht="25.5" hidden="1" x14ac:dyDescent="0.2">
      <c r="A199" s="21" t="s">
        <v>12</v>
      </c>
      <c r="B199" s="22" t="s">
        <v>182</v>
      </c>
      <c r="C199" s="22" t="s">
        <v>13</v>
      </c>
      <c r="D199" s="23">
        <v>0</v>
      </c>
      <c r="E199" s="24"/>
    </row>
    <row r="200" spans="1:5" s="7" customFormat="1" ht="38.25" hidden="1" x14ac:dyDescent="0.2">
      <c r="A200" s="21" t="s">
        <v>14</v>
      </c>
      <c r="B200" s="22" t="s">
        <v>182</v>
      </c>
      <c r="C200" s="22" t="s">
        <v>15</v>
      </c>
      <c r="D200" s="23">
        <v>0</v>
      </c>
      <c r="E200" s="24"/>
    </row>
    <row r="201" spans="1:5" s="7" customFormat="1" hidden="1" x14ac:dyDescent="0.2">
      <c r="A201" s="21" t="s">
        <v>16</v>
      </c>
      <c r="B201" s="22" t="s">
        <v>182</v>
      </c>
      <c r="C201" s="22" t="s">
        <v>17</v>
      </c>
      <c r="D201" s="23">
        <v>0</v>
      </c>
      <c r="E201" s="24"/>
    </row>
    <row r="202" spans="1:5" s="37" customFormat="1" ht="25.5" x14ac:dyDescent="0.2">
      <c r="A202" s="33" t="s">
        <v>183</v>
      </c>
      <c r="B202" s="34" t="s">
        <v>184</v>
      </c>
      <c r="C202" s="34" t="s">
        <v>0</v>
      </c>
      <c r="D202" s="35">
        <v>16790</v>
      </c>
      <c r="E202" s="36"/>
    </row>
    <row r="203" spans="1:5" s="7" customFormat="1" ht="25.5" x14ac:dyDescent="0.2">
      <c r="A203" s="21" t="s">
        <v>12</v>
      </c>
      <c r="B203" s="22" t="s">
        <v>184</v>
      </c>
      <c r="C203" s="22" t="s">
        <v>13</v>
      </c>
      <c r="D203" s="23">
        <v>16790</v>
      </c>
      <c r="E203" s="24"/>
    </row>
    <row r="204" spans="1:5" s="7" customFormat="1" ht="38.25" x14ac:dyDescent="0.2">
      <c r="A204" s="21" t="s">
        <v>14</v>
      </c>
      <c r="B204" s="22" t="s">
        <v>184</v>
      </c>
      <c r="C204" s="22" t="s">
        <v>15</v>
      </c>
      <c r="D204" s="23">
        <v>16790</v>
      </c>
      <c r="E204" s="24"/>
    </row>
    <row r="205" spans="1:5" s="7" customFormat="1" x14ac:dyDescent="0.2">
      <c r="A205" s="21" t="s">
        <v>16</v>
      </c>
      <c r="B205" s="22" t="s">
        <v>184</v>
      </c>
      <c r="C205" s="22" t="s">
        <v>17</v>
      </c>
      <c r="D205" s="23">
        <v>16790</v>
      </c>
      <c r="E205" s="24"/>
    </row>
    <row r="206" spans="1:5" s="29" customFormat="1" ht="38.25" x14ac:dyDescent="0.25">
      <c r="A206" s="33" t="s">
        <v>208</v>
      </c>
      <c r="B206" s="34">
        <v>6000072580</v>
      </c>
      <c r="C206" s="34" t="s">
        <v>0</v>
      </c>
      <c r="D206" s="35">
        <v>4018800</v>
      </c>
      <c r="E206" s="36"/>
    </row>
    <row r="207" spans="1:5" s="18" customFormat="1" ht="63.75" x14ac:dyDescent="0.2">
      <c r="A207" s="21" t="s">
        <v>22</v>
      </c>
      <c r="B207" s="22">
        <v>6000072580</v>
      </c>
      <c r="C207" s="22" t="s">
        <v>23</v>
      </c>
      <c r="D207" s="23">
        <v>4018800</v>
      </c>
      <c r="E207" s="24"/>
    </row>
    <row r="208" spans="1:5" s="29" customFormat="1" ht="25.5" x14ac:dyDescent="0.25">
      <c r="A208" s="21" t="s">
        <v>144</v>
      </c>
      <c r="B208" s="22">
        <v>6000072580</v>
      </c>
      <c r="C208" s="22" t="s">
        <v>145</v>
      </c>
      <c r="D208" s="23">
        <v>4018800</v>
      </c>
      <c r="E208" s="24"/>
    </row>
    <row r="209" spans="1:5" s="7" customFormat="1" x14ac:dyDescent="0.2">
      <c r="A209" s="21" t="s">
        <v>146</v>
      </c>
      <c r="B209" s="22">
        <v>6000072580</v>
      </c>
      <c r="C209" s="22" t="s">
        <v>147</v>
      </c>
      <c r="D209" s="23">
        <v>3086635.95</v>
      </c>
      <c r="E209" s="24"/>
    </row>
    <row r="210" spans="1:5" s="7" customFormat="1" ht="38.25" x14ac:dyDescent="0.2">
      <c r="A210" s="21" t="s">
        <v>150</v>
      </c>
      <c r="B210" s="22">
        <v>6000072580</v>
      </c>
      <c r="C210" s="22" t="s">
        <v>151</v>
      </c>
      <c r="D210" s="23">
        <v>932164.05</v>
      </c>
      <c r="E210" s="24"/>
    </row>
    <row r="211" spans="1:5" s="37" customFormat="1" ht="38.25" x14ac:dyDescent="0.2">
      <c r="A211" s="33" t="s">
        <v>185</v>
      </c>
      <c r="B211" s="34" t="s">
        <v>186</v>
      </c>
      <c r="C211" s="34" t="s">
        <v>0</v>
      </c>
      <c r="D211" s="35">
        <v>1515654.99</v>
      </c>
      <c r="E211" s="36"/>
    </row>
    <row r="212" spans="1:5" s="7" customFormat="1" x14ac:dyDescent="0.2">
      <c r="A212" s="21" t="s">
        <v>138</v>
      </c>
      <c r="B212" s="22" t="s">
        <v>186</v>
      </c>
      <c r="C212" s="22" t="s">
        <v>139</v>
      </c>
      <c r="D212" s="23">
        <v>1515654.99</v>
      </c>
      <c r="E212" s="24"/>
    </row>
    <row r="213" spans="1:5" s="7" customFormat="1" x14ac:dyDescent="0.2">
      <c r="A213" s="21" t="s">
        <v>140</v>
      </c>
      <c r="B213" s="22" t="s">
        <v>186</v>
      </c>
      <c r="C213" s="22" t="s">
        <v>141</v>
      </c>
      <c r="D213" s="23">
        <v>1515654.99</v>
      </c>
      <c r="E213" s="24"/>
    </row>
    <row r="214" spans="1:5" s="7" customFormat="1" ht="25.5" x14ac:dyDescent="0.2">
      <c r="A214" s="33" t="s">
        <v>187</v>
      </c>
      <c r="B214" s="34" t="s">
        <v>188</v>
      </c>
      <c r="C214" s="34" t="s">
        <v>0</v>
      </c>
      <c r="D214" s="35">
        <v>324500</v>
      </c>
      <c r="E214" s="36"/>
    </row>
    <row r="215" spans="1:5" s="7" customFormat="1" ht="63.75" x14ac:dyDescent="0.2">
      <c r="A215" s="21" t="s">
        <v>22</v>
      </c>
      <c r="B215" s="22" t="s">
        <v>188</v>
      </c>
      <c r="C215" s="22" t="s">
        <v>23</v>
      </c>
      <c r="D215" s="23">
        <v>324500</v>
      </c>
      <c r="E215" s="24"/>
    </row>
    <row r="216" spans="1:5" s="7" customFormat="1" ht="25.5" x14ac:dyDescent="0.2">
      <c r="A216" s="21" t="s">
        <v>144</v>
      </c>
      <c r="B216" s="22" t="s">
        <v>188</v>
      </c>
      <c r="C216" s="22" t="s">
        <v>145</v>
      </c>
      <c r="D216" s="23">
        <v>324500</v>
      </c>
      <c r="E216" s="24"/>
    </row>
    <row r="217" spans="1:5" s="7" customFormat="1" x14ac:dyDescent="0.2">
      <c r="A217" s="21" t="s">
        <v>146</v>
      </c>
      <c r="B217" s="22" t="s">
        <v>188</v>
      </c>
      <c r="C217" s="22" t="s">
        <v>147</v>
      </c>
      <c r="D217" s="23">
        <v>249232</v>
      </c>
      <c r="E217" s="24"/>
    </row>
    <row r="218" spans="1:5" s="7" customFormat="1" ht="38.25" x14ac:dyDescent="0.2">
      <c r="A218" s="21" t="s">
        <v>150</v>
      </c>
      <c r="B218" s="22" t="s">
        <v>188</v>
      </c>
      <c r="C218" s="22" t="s">
        <v>151</v>
      </c>
      <c r="D218" s="23">
        <v>75268</v>
      </c>
      <c r="E218" s="24"/>
    </row>
    <row r="219" spans="1:5" s="7" customFormat="1" ht="51" x14ac:dyDescent="0.2">
      <c r="A219" s="33" t="s">
        <v>189</v>
      </c>
      <c r="B219" s="34">
        <v>6000075150</v>
      </c>
      <c r="C219" s="34" t="s">
        <v>0</v>
      </c>
      <c r="D219" s="35">
        <f>D220+D224</f>
        <v>1067000</v>
      </c>
      <c r="E219" s="36"/>
    </row>
    <row r="220" spans="1:5" s="7" customFormat="1" ht="63.75" x14ac:dyDescent="0.2">
      <c r="A220" s="21" t="s">
        <v>22</v>
      </c>
      <c r="B220" s="22">
        <v>6000075150</v>
      </c>
      <c r="C220" s="22" t="s">
        <v>23</v>
      </c>
      <c r="D220" s="23">
        <v>673962.81</v>
      </c>
      <c r="E220" s="24"/>
    </row>
    <row r="221" spans="1:5" s="7" customFormat="1" ht="25.5" x14ac:dyDescent="0.2">
      <c r="A221" s="21" t="s">
        <v>144</v>
      </c>
      <c r="B221" s="22">
        <v>6000075150</v>
      </c>
      <c r="C221" s="22">
        <v>110</v>
      </c>
      <c r="D221" s="23">
        <v>673962.81</v>
      </c>
      <c r="E221" s="24"/>
    </row>
    <row r="222" spans="1:5" s="7" customFormat="1" x14ac:dyDescent="0.2">
      <c r="A222" s="21" t="s">
        <v>146</v>
      </c>
      <c r="B222" s="22">
        <v>6000075150</v>
      </c>
      <c r="C222" s="22">
        <v>111</v>
      </c>
      <c r="D222" s="23">
        <v>517636.57</v>
      </c>
      <c r="E222" s="24"/>
    </row>
    <row r="223" spans="1:5" s="7" customFormat="1" ht="38.25" x14ac:dyDescent="0.2">
      <c r="A223" s="21" t="s">
        <v>150</v>
      </c>
      <c r="B223" s="22">
        <v>6000075150</v>
      </c>
      <c r="C223" s="22">
        <v>119</v>
      </c>
      <c r="D223" s="23">
        <v>156326.24</v>
      </c>
      <c r="E223" s="24"/>
    </row>
    <row r="224" spans="1:5" s="7" customFormat="1" x14ac:dyDescent="0.2">
      <c r="A224" s="21" t="s">
        <v>138</v>
      </c>
      <c r="B224" s="22">
        <v>6000075150</v>
      </c>
      <c r="C224" s="22" t="s">
        <v>139</v>
      </c>
      <c r="D224" s="23">
        <v>393037.19</v>
      </c>
      <c r="E224" s="24"/>
    </row>
    <row r="225" spans="1:5" s="7" customFormat="1" x14ac:dyDescent="0.2">
      <c r="A225" s="21" t="s">
        <v>140</v>
      </c>
      <c r="B225" s="22">
        <v>6000075150</v>
      </c>
      <c r="C225" s="22" t="s">
        <v>141</v>
      </c>
      <c r="D225" s="23">
        <v>393037.19</v>
      </c>
      <c r="E225" s="24"/>
    </row>
    <row r="226" spans="1:5" s="7" customFormat="1" ht="102" x14ac:dyDescent="0.2">
      <c r="A226" s="21" t="s">
        <v>190</v>
      </c>
      <c r="B226" s="22" t="s">
        <v>191</v>
      </c>
      <c r="C226" s="22" t="s">
        <v>0</v>
      </c>
      <c r="D226" s="23">
        <f>D227</f>
        <v>22580.31</v>
      </c>
      <c r="E226" s="24">
        <f>E227</f>
        <v>22580.31</v>
      </c>
    </row>
    <row r="227" spans="1:5" s="7" customFormat="1" ht="63.75" x14ac:dyDescent="0.2">
      <c r="A227" s="21" t="s">
        <v>22</v>
      </c>
      <c r="B227" s="22" t="s">
        <v>191</v>
      </c>
      <c r="C227" s="22" t="s">
        <v>23</v>
      </c>
      <c r="D227" s="23">
        <f>D228</f>
        <v>22580.31</v>
      </c>
      <c r="E227" s="24">
        <f>E228</f>
        <v>22580.31</v>
      </c>
    </row>
    <row r="228" spans="1:5" s="7" customFormat="1" ht="25.5" x14ac:dyDescent="0.2">
      <c r="A228" s="21" t="s">
        <v>24</v>
      </c>
      <c r="B228" s="22" t="s">
        <v>191</v>
      </c>
      <c r="C228" s="22" t="s">
        <v>25</v>
      </c>
      <c r="D228" s="23">
        <f>D229+D230</f>
        <v>22580.31</v>
      </c>
      <c r="E228" s="24">
        <f>E229+E230</f>
        <v>22580.31</v>
      </c>
    </row>
    <row r="229" spans="1:5" s="7" customFormat="1" ht="25.5" x14ac:dyDescent="0.2">
      <c r="A229" s="21" t="s">
        <v>166</v>
      </c>
      <c r="B229" s="22" t="s">
        <v>191</v>
      </c>
      <c r="C229" s="22" t="s">
        <v>167</v>
      </c>
      <c r="D229" s="23">
        <v>17342.79</v>
      </c>
      <c r="E229" s="24">
        <v>17342.79</v>
      </c>
    </row>
    <row r="230" spans="1:5" s="7" customFormat="1" ht="51" x14ac:dyDescent="0.2">
      <c r="A230" s="21" t="s">
        <v>168</v>
      </c>
      <c r="B230" s="22" t="s">
        <v>191</v>
      </c>
      <c r="C230" s="22" t="s">
        <v>169</v>
      </c>
      <c r="D230" s="23">
        <v>5237.5200000000004</v>
      </c>
      <c r="E230" s="24">
        <v>5237.5200000000004</v>
      </c>
    </row>
    <row r="231" spans="1:5" s="37" customFormat="1" ht="51" hidden="1" x14ac:dyDescent="0.2">
      <c r="A231" s="33" t="s">
        <v>192</v>
      </c>
      <c r="B231" s="34" t="s">
        <v>193</v>
      </c>
      <c r="C231" s="34" t="s">
        <v>0</v>
      </c>
      <c r="D231" s="35">
        <v>0</v>
      </c>
      <c r="E231" s="36"/>
    </row>
    <row r="232" spans="1:5" s="7" customFormat="1" hidden="1" x14ac:dyDescent="0.2">
      <c r="A232" s="21" t="s">
        <v>138</v>
      </c>
      <c r="B232" s="22" t="s">
        <v>193</v>
      </c>
      <c r="C232" s="22" t="s">
        <v>139</v>
      </c>
      <c r="D232" s="23">
        <v>0</v>
      </c>
      <c r="E232" s="24"/>
    </row>
    <row r="233" spans="1:5" s="7" customFormat="1" hidden="1" x14ac:dyDescent="0.2">
      <c r="A233" s="21" t="s">
        <v>140</v>
      </c>
      <c r="B233" s="22" t="s">
        <v>193</v>
      </c>
      <c r="C233" s="22" t="s">
        <v>141</v>
      </c>
      <c r="D233" s="23">
        <v>0</v>
      </c>
      <c r="E233" s="24"/>
    </row>
    <row r="234" spans="1:5" s="37" customFormat="1" ht="38.25" hidden="1" x14ac:dyDescent="0.2">
      <c r="A234" s="33" t="s">
        <v>194</v>
      </c>
      <c r="B234" s="34" t="s">
        <v>195</v>
      </c>
      <c r="C234" s="34" t="s">
        <v>0</v>
      </c>
      <c r="D234" s="44">
        <v>0</v>
      </c>
      <c r="E234" s="36"/>
    </row>
    <row r="235" spans="1:5" s="7" customFormat="1" hidden="1" x14ac:dyDescent="0.2">
      <c r="A235" s="21" t="s">
        <v>138</v>
      </c>
      <c r="B235" s="22" t="s">
        <v>195</v>
      </c>
      <c r="C235" s="22" t="s">
        <v>139</v>
      </c>
      <c r="D235" s="32">
        <v>0</v>
      </c>
      <c r="E235" s="24"/>
    </row>
    <row r="236" spans="1:5" s="18" customFormat="1" hidden="1" x14ac:dyDescent="0.2">
      <c r="A236" s="21" t="s">
        <v>140</v>
      </c>
      <c r="B236" s="22" t="s">
        <v>195</v>
      </c>
      <c r="C236" s="22" t="s">
        <v>141</v>
      </c>
      <c r="D236" s="32">
        <v>0</v>
      </c>
      <c r="E236" s="24"/>
    </row>
    <row r="237" spans="1:5" s="7" customFormat="1" ht="25.5" x14ac:dyDescent="0.2">
      <c r="A237" s="33" t="s">
        <v>196</v>
      </c>
      <c r="B237" s="34" t="s">
        <v>197</v>
      </c>
      <c r="C237" s="34" t="s">
        <v>0</v>
      </c>
      <c r="D237" s="35">
        <f>D238</f>
        <v>7200</v>
      </c>
      <c r="E237" s="36"/>
    </row>
    <row r="238" spans="1:5" s="7" customFormat="1" ht="25.5" x14ac:dyDescent="0.2">
      <c r="A238" s="21" t="s">
        <v>12</v>
      </c>
      <c r="B238" s="22" t="s">
        <v>197</v>
      </c>
      <c r="C238" s="22" t="s">
        <v>13</v>
      </c>
      <c r="D238" s="23">
        <f>D239</f>
        <v>7200</v>
      </c>
      <c r="E238" s="24"/>
    </row>
    <row r="239" spans="1:5" s="7" customFormat="1" ht="38.25" x14ac:dyDescent="0.2">
      <c r="A239" s="21" t="s">
        <v>14</v>
      </c>
      <c r="B239" s="22" t="s">
        <v>197</v>
      </c>
      <c r="C239" s="22" t="s">
        <v>15</v>
      </c>
      <c r="D239" s="23">
        <f>D240</f>
        <v>7200</v>
      </c>
      <c r="E239" s="24"/>
    </row>
    <row r="240" spans="1:5" s="7" customFormat="1" x14ac:dyDescent="0.2">
      <c r="A240" s="21" t="s">
        <v>16</v>
      </c>
      <c r="B240" s="22" t="s">
        <v>197</v>
      </c>
      <c r="C240" s="22" t="s">
        <v>17</v>
      </c>
      <c r="D240" s="23">
        <f>7196+4</f>
        <v>7200</v>
      </c>
      <c r="E240" s="24"/>
    </row>
    <row r="241" spans="1:5" s="7" customFormat="1" ht="25.5" x14ac:dyDescent="0.2">
      <c r="A241" s="21" t="s">
        <v>198</v>
      </c>
      <c r="B241" s="22" t="s">
        <v>199</v>
      </c>
      <c r="C241" s="22" t="s">
        <v>0</v>
      </c>
      <c r="D241" s="23">
        <v>40593.94</v>
      </c>
      <c r="E241" s="24"/>
    </row>
    <row r="242" spans="1:5" s="7" customFormat="1" ht="63.75" x14ac:dyDescent="0.2">
      <c r="A242" s="21" t="s">
        <v>22</v>
      </c>
      <c r="B242" s="22" t="s">
        <v>199</v>
      </c>
      <c r="C242" s="22" t="s">
        <v>23</v>
      </c>
      <c r="D242" s="23">
        <v>40593.94</v>
      </c>
      <c r="E242" s="24"/>
    </row>
    <row r="243" spans="1:5" s="18" customFormat="1" ht="25.5" x14ac:dyDescent="0.2">
      <c r="A243" s="21" t="s">
        <v>144</v>
      </c>
      <c r="B243" s="22" t="s">
        <v>199</v>
      </c>
      <c r="C243" s="22" t="s">
        <v>145</v>
      </c>
      <c r="D243" s="23">
        <v>40593.94</v>
      </c>
      <c r="E243" s="24"/>
    </row>
    <row r="244" spans="1:5" s="18" customFormat="1" x14ac:dyDescent="0.2">
      <c r="A244" s="21" t="s">
        <v>146</v>
      </c>
      <c r="B244" s="22" t="s">
        <v>199</v>
      </c>
      <c r="C244" s="22" t="s">
        <v>147</v>
      </c>
      <c r="D244" s="23">
        <v>31178.14</v>
      </c>
      <c r="E244" s="24"/>
    </row>
    <row r="245" spans="1:5" s="7" customFormat="1" ht="38.25" x14ac:dyDescent="0.2">
      <c r="A245" s="21" t="s">
        <v>150</v>
      </c>
      <c r="B245" s="22" t="s">
        <v>199</v>
      </c>
      <c r="C245" s="22" t="s">
        <v>151</v>
      </c>
      <c r="D245" s="23">
        <v>9415.7999999999993</v>
      </c>
      <c r="E245" s="24"/>
    </row>
    <row r="246" spans="1:5" s="37" customFormat="1" ht="38.25" x14ac:dyDescent="0.2">
      <c r="A246" s="33" t="s">
        <v>200</v>
      </c>
      <c r="B246" s="34" t="s">
        <v>201</v>
      </c>
      <c r="C246" s="34" t="s">
        <v>0</v>
      </c>
      <c r="D246" s="35">
        <v>168410</v>
      </c>
      <c r="E246" s="36"/>
    </row>
    <row r="247" spans="1:5" s="7" customFormat="1" x14ac:dyDescent="0.2">
      <c r="A247" s="21" t="s">
        <v>138</v>
      </c>
      <c r="B247" s="22" t="s">
        <v>201</v>
      </c>
      <c r="C247" s="22" t="s">
        <v>139</v>
      </c>
      <c r="D247" s="23">
        <v>168410</v>
      </c>
      <c r="E247" s="24"/>
    </row>
    <row r="248" spans="1:5" s="7" customFormat="1" x14ac:dyDescent="0.2">
      <c r="A248" s="21" t="s">
        <v>140</v>
      </c>
      <c r="B248" s="22" t="s">
        <v>201</v>
      </c>
      <c r="C248" s="22" t="s">
        <v>141</v>
      </c>
      <c r="D248" s="23">
        <v>168410</v>
      </c>
      <c r="E248" s="24"/>
    </row>
    <row r="249" spans="1:5" s="37" customFormat="1" ht="25.5" x14ac:dyDescent="0.2">
      <c r="A249" s="33" t="s">
        <v>202</v>
      </c>
      <c r="B249" s="34" t="s">
        <v>203</v>
      </c>
      <c r="C249" s="34" t="s">
        <v>0</v>
      </c>
      <c r="D249" s="35">
        <v>517217.47</v>
      </c>
      <c r="E249" s="36"/>
    </row>
    <row r="250" spans="1:5" s="18" customFormat="1" ht="63.75" x14ac:dyDescent="0.2">
      <c r="A250" s="21" t="s">
        <v>22</v>
      </c>
      <c r="B250" s="22" t="s">
        <v>203</v>
      </c>
      <c r="C250" s="22" t="s">
        <v>23</v>
      </c>
      <c r="D250" s="23">
        <v>517217.47</v>
      </c>
      <c r="E250" s="24"/>
    </row>
    <row r="251" spans="1:5" s="18" customFormat="1" ht="25.5" x14ac:dyDescent="0.2">
      <c r="A251" s="21" t="s">
        <v>144</v>
      </c>
      <c r="B251" s="22" t="s">
        <v>203</v>
      </c>
      <c r="C251" s="22" t="s">
        <v>145</v>
      </c>
      <c r="D251" s="23">
        <v>517217.47</v>
      </c>
      <c r="E251" s="24"/>
    </row>
    <row r="252" spans="1:5" s="7" customFormat="1" x14ac:dyDescent="0.2">
      <c r="A252" s="21" t="s">
        <v>146</v>
      </c>
      <c r="B252" s="22" t="s">
        <v>203</v>
      </c>
      <c r="C252" s="22" t="s">
        <v>147</v>
      </c>
      <c r="D252" s="23">
        <v>397248.44</v>
      </c>
      <c r="E252" s="24"/>
    </row>
    <row r="253" spans="1:5" s="7" customFormat="1" ht="38.25" x14ac:dyDescent="0.2">
      <c r="A253" s="21" t="s">
        <v>150</v>
      </c>
      <c r="B253" s="22" t="s">
        <v>203</v>
      </c>
      <c r="C253" s="22" t="s">
        <v>151</v>
      </c>
      <c r="D253" s="23">
        <v>119969.03</v>
      </c>
      <c r="E253" s="24"/>
    </row>
    <row r="254" spans="1:5" s="37" customFormat="1" ht="51" hidden="1" x14ac:dyDescent="0.2">
      <c r="A254" s="33" t="s">
        <v>204</v>
      </c>
      <c r="B254" s="34" t="s">
        <v>205</v>
      </c>
      <c r="C254" s="34" t="s">
        <v>0</v>
      </c>
      <c r="D254" s="35">
        <f>D255</f>
        <v>0</v>
      </c>
      <c r="E254" s="36"/>
    </row>
    <row r="255" spans="1:5" s="7" customFormat="1" hidden="1" x14ac:dyDescent="0.2">
      <c r="A255" s="21" t="s">
        <v>138</v>
      </c>
      <c r="B255" s="22" t="s">
        <v>205</v>
      </c>
      <c r="C255" s="22" t="s">
        <v>139</v>
      </c>
      <c r="D255" s="23">
        <f>D256</f>
        <v>0</v>
      </c>
      <c r="E255" s="24"/>
    </row>
    <row r="256" spans="1:5" s="7" customFormat="1" hidden="1" x14ac:dyDescent="0.2">
      <c r="A256" s="21" t="s">
        <v>140</v>
      </c>
      <c r="B256" s="22" t="s">
        <v>205</v>
      </c>
      <c r="C256" s="22" t="s">
        <v>141</v>
      </c>
      <c r="D256" s="23">
        <v>0</v>
      </c>
      <c r="E256" s="24"/>
    </row>
    <row r="257" spans="1:6" s="18" customFormat="1" ht="13.5" x14ac:dyDescent="0.2">
      <c r="A257" s="45" t="s">
        <v>206</v>
      </c>
      <c r="B257" s="46"/>
      <c r="C257" s="47"/>
      <c r="D257" s="48">
        <f>D126+D90+D83+D49+D33+D28+D20+D14</f>
        <v>45310493.869999997</v>
      </c>
      <c r="E257" s="48">
        <f>E226+E193+E184</f>
        <v>511273.57</v>
      </c>
    </row>
    <row r="258" spans="1:6" x14ac:dyDescent="0.2">
      <c r="D258" s="51"/>
      <c r="F258" s="51"/>
    </row>
    <row r="259" spans="1:6" x14ac:dyDescent="0.2">
      <c r="D259" s="51"/>
      <c r="F259" s="51"/>
    </row>
    <row r="260" spans="1:6" x14ac:dyDescent="0.2">
      <c r="F260" s="51"/>
    </row>
  </sheetData>
  <mergeCells count="8">
    <mergeCell ref="A8:E8"/>
    <mergeCell ref="A9:E9"/>
    <mergeCell ref="C1:E1"/>
    <mergeCell ref="C2:E2"/>
    <mergeCell ref="C3:E3"/>
    <mergeCell ref="C4:E4"/>
    <mergeCell ref="A6:E6"/>
    <mergeCell ref="A7:E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2018-12-18T10:41:33Z</dcterms:modified>
</cp:coreProperties>
</file>