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1340" windowHeight="7570" activeTab="0"/>
  </bookViews>
  <sheets>
    <sheet name="Вып.плана._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<sst xmlns="http://schemas.openxmlformats.org/spreadsheetml/2006/main" count="139" uniqueCount="137">
  <si>
    <t>КД1</t>
  </si>
  <si>
    <t>Тип</t>
  </si>
  <si>
    <t>План</t>
  </si>
  <si>
    <t>Код</t>
  </si>
  <si>
    <t>средств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</si>
  <si>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</si>
  <si>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</si>
  <si>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</si>
  <si>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</si>
  <si>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</si>
  <si>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</si>
  <si>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</si>
  <si>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</si>
  <si>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Полугодие</t>
  </si>
  <si>
    <t>Июль</t>
  </si>
  <si>
    <t>Август</t>
  </si>
  <si>
    <t>Сентябрь</t>
  </si>
  <si>
    <t>Квартал 3</t>
  </si>
  <si>
    <t>9 месяцев</t>
  </si>
  <si>
    <t>Октябрь</t>
  </si>
  <si>
    <t>Ноябрь</t>
  </si>
  <si>
    <t>Декабрь</t>
  </si>
  <si>
    <t>Квартал 4</t>
  </si>
  <si>
    <t>Годовые назначения</t>
  </si>
  <si>
    <t>00010000000000000000</t>
  </si>
  <si>
    <t>00010100000000000000</t>
  </si>
  <si>
    <t>НАЛОГИ НА ПРИБЫЛЬ, ДОХОДЫ</t>
  </si>
  <si>
    <t>Налог на доходы физических лиц</t>
  </si>
  <si>
    <t xml:space="preserve"> </t>
  </si>
  <si>
    <t>00010600000000000000</t>
  </si>
  <si>
    <t>НАЛОГИ НА ИМУЩЕСТВО</t>
  </si>
  <si>
    <t>Налог на имущество физических лиц</t>
  </si>
  <si>
    <t>Земельный налог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</si>
  <si>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</si>
  <si>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</si>
  <si>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</si>
  <si>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</si>
  <si>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</si>
  <si>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</si>
  <si>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</si>
  <si>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</si>
  <si>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</si>
  <si>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</si>
  <si>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</si>
  <si>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>БЕЗВОЗМЕЗДНЫЕ ПОСТУПЛЕНИЯ</t>
  </si>
  <si>
    <t>00020200000000000000</t>
  </si>
  <si>
    <t>Итого:</t>
  </si>
  <si>
    <t>тыс.рублей</t>
  </si>
  <si>
    <t>НАЛОГОВЫЕ И НЕНАЛОГОВЫЕ ДОХОДЫ</t>
  </si>
  <si>
    <t xml:space="preserve"> Доходы, получаемые в виде  арендной либо иной  платы  за  передачу  в возмездное пользование            государственного и муниципального имущества (за  исключением имущества автономных учреждений, а  также имущества государственных и муниципальных унитарных  предприятий,   в   том числе казенных)    </t>
  </si>
  <si>
    <t xml:space="preserve"> Субвенции бюджетам  субъектов  Российской Федерации и муниципальных образований </t>
  </si>
  <si>
    <t xml:space="preserve"> Иные межбюджетные трансферты  </t>
  </si>
  <si>
    <t xml:space="preserve">Безвозмездные поступления от других бюджетов бюджетной системы Российской Федерации    </t>
  </si>
  <si>
    <t>Дотации бюджетам субъектов Российской Федерации и муниципальных образований</t>
  </si>
  <si>
    <t>00010102000010000110</t>
  </si>
  <si>
    <t>00010601000000000110</t>
  </si>
  <si>
    <t>00010606000000000110</t>
  </si>
  <si>
    <t>00011105000000000120</t>
  </si>
  <si>
    <t>00011406000000000430</t>
  </si>
  <si>
    <t>00020201000000000151</t>
  </si>
  <si>
    <t>00020203000000000151</t>
  </si>
  <si>
    <t>00020204000000000151</t>
  </si>
  <si>
    <t>Исполнение за год,</t>
  </si>
  <si>
    <t xml:space="preserve"> Доходы от продажи земельных участков, находящихся  в государственной и муниципальной  собственности (за исключением земельных участков автономных учреждений)     </t>
  </si>
  <si>
    <t>Код дохода по бюджетной</t>
  </si>
  <si>
    <t>классификации</t>
  </si>
  <si>
    <t>Наименование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</si>
  <si>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</si>
  <si>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</si>
  <si>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</si>
  <si>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</si>
  <si>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</si>
  <si>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00010804000010000110</t>
  </si>
  <si>
    <t>Государственная пошлина за  совершение нотариальных действий ( за исключением действий, совершаемых консульскими учреждениями РФ)</t>
  </si>
  <si>
    <t>00010904000000000110</t>
  </si>
  <si>
    <t>Земельный налог ( по обязательствам, возникшим до 01.01.2006г), мобилизуемый на территориях поселения</t>
  </si>
  <si>
    <t>00020201001100000151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</si>
  <si>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</si>
  <si>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</si>
  <si>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</si>
  <si>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</si>
  <si>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</si>
  <si>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00020203003100000151</t>
  </si>
  <si>
    <t>00020203015100000151</t>
  </si>
  <si>
    <t>00020204999100000151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</si>
  <si>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</si>
  <si>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искл. Им-ва автоном. Учрежд.)</t>
  </si>
  <si>
    <t>00011109000000000120</t>
  </si>
  <si>
    <t>00011109045100000120</t>
  </si>
  <si>
    <t>Прочие поступления от использования имущества, находящегося в государственной и муниципальной собственности( за искл. Им-ва автоном. Учрежд., а также им-ва гос. И муниц. Унитарных предпр., в т.ч. казенных)</t>
  </si>
  <si>
    <t>00010500000000000000</t>
  </si>
  <si>
    <t>000105020000200000110</t>
  </si>
  <si>
    <t>Единый налог на вмененный доход для отдельных видов деятельности</t>
  </si>
  <si>
    <t>НАЛОГ НА СОВОКУПНЫЙ ДОХОД</t>
  </si>
  <si>
    <t>Прочие доходы от использования имущества и прав, находящегося в государственной и муниципальной собственности( за искл. Им-ва автоном. Учрежд., а также им-ва гос. И муниц. Унитарных предпр., в т.ч. казенных)</t>
  </si>
  <si>
    <t>00010102030010000110</t>
  </si>
  <si>
    <t>Налог на доходы физических лиц с доходов,полученных физическими лицами, неявляющимися налоговыми резидентами Российской Федерации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</si>
  <si>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</si>
  <si>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00010102010010000110</t>
  </si>
  <si>
    <t>00010606013100000110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</si>
  <si>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</si>
  <si>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</si>
  <si>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</si>
  <si>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Государственная пошлина за  совершение нотариальных действий 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</si>
  <si>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00010804020010000110</t>
  </si>
  <si>
    <t>00010904053100000110</t>
  </si>
  <si>
    <t>00011406013100000430</t>
  </si>
  <si>
    <t>000202010031000000151</t>
  </si>
  <si>
    <t>Утверждено</t>
  </si>
  <si>
    <t>%</t>
  </si>
  <si>
    <t>исполнения</t>
  </si>
  <si>
    <t>00010503010010000110</t>
  </si>
  <si>
    <t>00011105013100000120</t>
  </si>
  <si>
    <t>00011406025100000430</t>
  </si>
  <si>
    <t>00011623052100000140</t>
  </si>
  <si>
    <t>000113019951000000130</t>
  </si>
  <si>
    <t>Единый сельскохозяйственный налог</t>
  </si>
  <si>
    <t>Доходы от продажи земельных участков, находящихся в собственности поселений</t>
  </si>
  <si>
    <t>Доходы от возмещения ущерба, при возникновении страховых случаев, когда выгодоприобретателями выступают получатель бюджетных средств поселений</t>
  </si>
  <si>
    <t>Прочие доходы от оказания платных услуг получателями бюджетных средств поселений</t>
  </si>
  <si>
    <t>Доходы бюджета муниципального образования городское поселение Куминский за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</si>
  <si>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00011633050100000140</t>
  </si>
  <si>
    <t xml:space="preserve"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   </t>
  </si>
  <si>
    <t>00011402053100000410</t>
  </si>
  <si>
    <t>Доходы от реализации иного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 унитарных предприятий, в т.ч. Казенных) в части реализации основных средств по указанному имуществу</t>
  </si>
  <si>
    <t>Прочие дотации бюджетам поселений</t>
  </si>
  <si>
    <t>00020201999100000151</t>
  </si>
  <si>
    <t>00020203024100000151</t>
  </si>
  <si>
    <t>Субвенции местным бюджетамна выполнение передаваемых полномочий субъектов РФ</t>
  </si>
  <si>
    <t>00020204029100000151</t>
  </si>
  <si>
    <t xml:space="preserve"> Межбюджетные трансферты  местным бюджетам на реализацию дополнительных мероприятий, направленных на снижение напряженности на рынке труда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</si>
  <si>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</si>
  <si>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</si>
  <si>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  Решению Совета депутатов</t>
  </si>
  <si>
    <t>городское поселение Куминский</t>
  </si>
  <si>
    <t>от " "   2015 №</t>
  </si>
  <si>
    <t>Приложение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</si>
</sst>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wrapText="1"/>
      <protection hidden="1"/>
    </xf>
    <xf numFmtId="0" fontId="5" fillId="0" borderId="11" xfId="52" applyNumberFormat="1" applyFont="1" applyFill="1" applyBorder="1" applyAlignment="1" applyProtection="1">
      <alignment horizontal="center" wrapText="1"/>
      <protection hidden="1"/>
    </xf>
    <xf numFmtId="0" fontId="5" fillId="0" borderId="12" xfId="52" applyNumberFormat="1" applyFont="1" applyFill="1" applyBorder="1" applyAlignment="1" applyProtection="1">
      <alignment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wrapText="1"/>
      <protection hidden="1"/>
    </xf>
    <xf numFmtId="0" fontId="5" fillId="0" borderId="14" xfId="52" applyNumberFormat="1" applyFont="1" applyFill="1" applyBorder="1" applyAlignment="1" applyProtection="1">
      <alignment horizontal="centerContinuous" wrapText="1"/>
      <protection hidden="1"/>
    </xf>
    <xf numFmtId="0" fontId="5" fillId="0" borderId="14" xfId="52" applyNumberFormat="1" applyFont="1" applyFill="1" applyBorder="1" applyAlignment="1" applyProtection="1">
      <alignment horizontal="centerContinuous"/>
      <protection hidden="1"/>
    </xf>
    <xf numFmtId="0" fontId="5" fillId="0" borderId="15" xfId="52" applyNumberFormat="1" applyFont="1" applyFill="1" applyBorder="1" applyAlignment="1" applyProtection="1">
      <alignment horizontal="centerContinuous"/>
      <protection hidden="1"/>
    </xf>
    <xf numFmtId="0" fontId="5" fillId="0" borderId="15" xfId="52" applyNumberFormat="1" applyFont="1" applyFill="1" applyBorder="1" applyAlignment="1" applyProtection="1">
      <alignment horizontal="centerContinuous" wrapText="1"/>
      <protection hidden="1"/>
    </xf>
    <xf numFmtId="0" fontId="5" fillId="0" borderId="16" xfId="52" applyNumberFormat="1" applyFont="1" applyFill="1" applyBorder="1" applyAlignment="1" applyProtection="1">
      <alignment vertical="center" wrapText="1"/>
      <protection hidden="1"/>
    </xf>
    <xf numFmtId="0" fontId="5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wrapText="1"/>
      <protection hidden="1"/>
    </xf>
    <xf numFmtId="0" fontId="6" fillId="0" borderId="21" xfId="52" applyNumberFormat="1" applyFont="1" applyFill="1" applyBorder="1" applyAlignment="1" applyProtection="1">
      <alignment horizontal="right" wrapText="1"/>
      <protection hidden="1"/>
    </xf>
    <xf numFmtId="0" fontId="6" fillId="0" borderId="20" xfId="52" applyNumberFormat="1" applyFont="1" applyFill="1" applyBorder="1" applyAlignment="1" applyProtection="1">
      <alignment horizontal="right" wrapText="1"/>
      <protection hidden="1"/>
    </xf>
    <xf numFmtId="172" fontId="6" fillId="0" borderId="20" xfId="52" applyNumberFormat="1" applyFont="1" applyFill="1" applyBorder="1" applyAlignment="1" applyProtection="1">
      <alignment wrapText="1"/>
      <protection hidden="1"/>
    </xf>
    <xf numFmtId="172" fontId="6" fillId="0" borderId="21" xfId="52" applyNumberFormat="1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right"/>
      <protection hidden="1"/>
    </xf>
    <xf numFmtId="49" fontId="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0" xfId="52" applyNumberFormat="1" applyFont="1" applyFill="1" applyBorder="1" applyAlignment="1" applyProtection="1">
      <alignment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173" fontId="3" fillId="0" borderId="16" xfId="52" applyNumberFormat="1" applyFont="1" applyFill="1" applyBorder="1" applyAlignment="1" applyProtection="1">
      <alignment horizontal="right"/>
      <protection hidden="1"/>
    </xf>
    <xf numFmtId="173" fontId="3" fillId="0" borderId="17" xfId="52" applyNumberFormat="1" applyFont="1" applyFill="1" applyBorder="1" applyAlignment="1" applyProtection="1">
      <alignment horizontal="right"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 applyFill="1">
      <alignment/>
      <protection/>
    </xf>
    <xf numFmtId="0" fontId="6" fillId="0" borderId="20" xfId="52" applyNumberFormat="1" applyFont="1" applyFill="1" applyBorder="1" applyAlignment="1" applyProtection="1">
      <alignment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2" applyNumberFormat="1" applyFont="1" applyFill="1" applyBorder="1" applyAlignment="1" applyProtection="1">
      <alignment wrapText="1"/>
      <protection hidden="1"/>
    </xf>
    <xf numFmtId="172" fontId="6" fillId="0" borderId="15" xfId="52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top" wrapText="1"/>
    </xf>
    <xf numFmtId="0" fontId="5" fillId="0" borderId="11" xfId="52" applyNumberFormat="1" applyFont="1" applyFill="1" applyBorder="1" applyAlignment="1" applyProtection="1">
      <alignment horizontal="centerContinuous" wrapText="1"/>
      <protection hidden="1"/>
    </xf>
    <xf numFmtId="0" fontId="5" fillId="0" borderId="0" xfId="52" applyNumberFormat="1" applyFont="1" applyFill="1" applyBorder="1" applyAlignment="1" applyProtection="1">
      <alignment horizontal="centerContinuous" vertical="center" wrapText="1"/>
      <protection hidden="1"/>
    </xf>
    <xf numFmtId="172" fontId="6" fillId="0" borderId="14" xfId="52" applyNumberFormat="1" applyFont="1" applyFill="1" applyBorder="1" applyAlignment="1" applyProtection="1">
      <alignment wrapText="1"/>
      <protection hidden="1"/>
    </xf>
    <xf numFmtId="172" fontId="6" fillId="0" borderId="24" xfId="52" applyNumberFormat="1" applyFont="1" applyFill="1" applyBorder="1" applyAlignment="1" applyProtection="1">
      <alignment wrapText="1"/>
      <protection hidden="1"/>
    </xf>
    <xf numFmtId="0" fontId="5" fillId="0" borderId="25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6" xfId="52" applyFont="1" applyFill="1" applyBorder="1" applyAlignment="1">
      <alignment horizontal="center"/>
      <protection/>
    </xf>
    <xf numFmtId="0" fontId="5" fillId="0" borderId="27" xfId="52" applyNumberFormat="1" applyFont="1" applyFill="1" applyBorder="1" applyAlignment="1" applyProtection="1">
      <alignment horizontal="center"/>
      <protection hidden="1"/>
    </xf>
    <xf numFmtId="0" fontId="5" fillId="0" borderId="28" xfId="52" applyNumberFormat="1" applyFont="1" applyFill="1" applyBorder="1" applyAlignment="1" applyProtection="1">
      <alignment/>
      <protection hidden="1"/>
    </xf>
    <xf numFmtId="0" fontId="3" fillId="0" borderId="29" xfId="52" applyNumberFormat="1" applyFont="1" applyFill="1" applyBorder="1" applyAlignment="1" applyProtection="1">
      <alignment/>
      <protection hidden="1"/>
    </xf>
    <xf numFmtId="40" fontId="5" fillId="0" borderId="28" xfId="52" applyNumberFormat="1" applyFont="1" applyFill="1" applyBorder="1" applyAlignment="1" applyProtection="1">
      <alignment/>
      <protection hidden="1"/>
    </xf>
    <xf numFmtId="38" fontId="5" fillId="0" borderId="30" xfId="52" applyNumberFormat="1" applyFont="1" applyFill="1" applyBorder="1" applyAlignment="1" applyProtection="1">
      <alignment/>
      <protection hidden="1"/>
    </xf>
    <xf numFmtId="38" fontId="5" fillId="0" borderId="28" xfId="52" applyNumberFormat="1" applyFont="1" applyFill="1" applyBorder="1" applyAlignment="1" applyProtection="1">
      <alignment/>
      <protection hidden="1"/>
    </xf>
    <xf numFmtId="38" fontId="5" fillId="0" borderId="31" xfId="52" applyNumberFormat="1" applyFont="1" applyFill="1" applyBorder="1" applyAlignment="1" applyProtection="1">
      <alignment/>
      <protection hidden="1"/>
    </xf>
    <xf numFmtId="40" fontId="5" fillId="0" borderId="31" xfId="52" applyNumberFormat="1" applyFont="1" applyFill="1" applyBorder="1" applyAlignment="1" applyProtection="1">
      <alignment/>
      <protection hidden="1"/>
    </xf>
    <xf numFmtId="40" fontId="5" fillId="0" borderId="30" xfId="52" applyNumberFormat="1" applyFont="1" applyFill="1" applyBorder="1" applyAlignment="1" applyProtection="1">
      <alignment/>
      <protection hidden="1"/>
    </xf>
    <xf numFmtId="0" fontId="2" fillId="0" borderId="32" xfId="52" applyFont="1" applyFill="1" applyBorder="1" applyAlignment="1" applyProtection="1">
      <alignment horizontal="center"/>
      <protection hidden="1"/>
    </xf>
    <xf numFmtId="0" fontId="5" fillId="0" borderId="33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23" xfId="52" applyNumberFormat="1" applyFont="1" applyFill="1" applyBorder="1" applyAlignment="1" applyProtection="1">
      <alignment wrapText="1"/>
      <protection hidden="1"/>
    </xf>
    <xf numFmtId="180" fontId="6" fillId="0" borderId="34" xfId="52" applyNumberFormat="1" applyFont="1" applyFill="1" applyBorder="1" applyAlignment="1" applyProtection="1">
      <alignment wrapText="1"/>
      <protection hidden="1"/>
    </xf>
    <xf numFmtId="180" fontId="6" fillId="0" borderId="19" xfId="52" applyNumberFormat="1" applyFont="1" applyFill="1" applyBorder="1" applyAlignment="1" applyProtection="1">
      <alignment wrapText="1"/>
      <protection hidden="1"/>
    </xf>
    <xf numFmtId="180" fontId="6" fillId="0" borderId="19" xfId="52" applyNumberFormat="1" applyFont="1" applyFill="1" applyBorder="1" applyAlignment="1" applyProtection="1">
      <alignment wrapText="1"/>
      <protection hidden="1"/>
    </xf>
    <xf numFmtId="180" fontId="5" fillId="0" borderId="35" xfId="52" applyNumberFormat="1" applyFont="1" applyFill="1" applyBorder="1" applyAlignment="1" applyProtection="1">
      <alignment/>
      <protection hidden="1"/>
    </xf>
    <xf numFmtId="180" fontId="6" fillId="0" borderId="36" xfId="52" applyNumberFormat="1" applyFont="1" applyFill="1" applyBorder="1" applyAlignment="1" applyProtection="1">
      <alignment/>
      <protection hidden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6" xfId="52" applyNumberFormat="1" applyFont="1" applyFill="1" applyBorder="1" applyAlignment="1" applyProtection="1">
      <alignment horizontal="center" vertical="center"/>
      <protection hidden="1"/>
    </xf>
    <xf numFmtId="180" fontId="6" fillId="0" borderId="37" xfId="52" applyNumberFormat="1" applyFont="1" applyFill="1" applyBorder="1" applyAlignment="1" applyProtection="1">
      <alignment/>
      <protection hidden="1"/>
    </xf>
    <xf numFmtId="180" fontId="6" fillId="0" borderId="38" xfId="52" applyNumberFormat="1" applyFont="1" applyFill="1" applyBorder="1" applyAlignment="1" applyProtection="1">
      <alignment/>
      <protection hidden="1"/>
    </xf>
    <xf numFmtId="174" fontId="6" fillId="0" borderId="39" xfId="52" applyNumberFormat="1" applyFont="1" applyFill="1" applyBorder="1" applyAlignment="1" applyProtection="1">
      <alignment wrapText="1"/>
      <protection hidden="1"/>
    </xf>
    <xf numFmtId="180" fontId="6" fillId="0" borderId="26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49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0" xfId="52" applyNumberFormat="1" applyFont="1" applyFill="1" applyBorder="1" applyAlignment="1" applyProtection="1">
      <alignment horizontal="right" wrapText="1"/>
      <protection hidden="1"/>
    </xf>
    <xf numFmtId="0" fontId="6" fillId="0" borderId="15" xfId="52" applyNumberFormat="1" applyFont="1" applyFill="1" applyBorder="1" applyAlignment="1" applyProtection="1">
      <alignment horizontal="right" wrapText="1"/>
      <protection hidden="1"/>
    </xf>
    <xf numFmtId="172" fontId="6" fillId="0" borderId="40" xfId="52" applyNumberFormat="1" applyFont="1" applyFill="1" applyBorder="1" applyAlignment="1" applyProtection="1">
      <alignment wrapText="1"/>
      <protection hidden="1"/>
    </xf>
    <xf numFmtId="172" fontId="6" fillId="0" borderId="15" xfId="52" applyNumberFormat="1" applyFont="1" applyFill="1" applyBorder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Font="1" applyFill="1" applyAlignment="1">
      <alignment wrapText="1"/>
    </xf>
    <xf numFmtId="0" fontId="6" fillId="0" borderId="21" xfId="52" applyNumberFormat="1" applyFont="1" applyFill="1" applyBorder="1" applyAlignment="1" applyProtection="1">
      <alignment horizontal="right" wrapText="1"/>
      <protection hidden="1"/>
    </xf>
    <xf numFmtId="0" fontId="6" fillId="0" borderId="20" xfId="52" applyNumberFormat="1" applyFont="1" applyFill="1" applyBorder="1" applyAlignment="1" applyProtection="1">
      <alignment horizontal="right" wrapText="1"/>
      <protection hidden="1"/>
    </xf>
    <xf numFmtId="172" fontId="6" fillId="0" borderId="21" xfId="52" applyNumberFormat="1" applyFont="1" applyFill="1" applyBorder="1" applyAlignment="1" applyProtection="1">
      <alignment wrapText="1"/>
      <protection hidden="1"/>
    </xf>
    <xf numFmtId="172" fontId="6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zoomScalePageLayoutView="0" workbookViewId="0" topLeftCell="A1">
      <selection activeCell="AD1" sqref="AD1:AE4"/>
    </sheetView>
  </sheetViews>
  <sheetFormatPr defaultColWidth="9.125" defaultRowHeight="12.75"/>
  <cols>
    <col min="1" max="1" width="21.50390625" style="32" customWidth="1"/>
    <col min="2" max="2" width="54.50390625" style="32" customWidth="1"/>
    <col min="3" max="11" width="0" style="32" hidden="1" customWidth="1"/>
    <col min="12" max="12" width="11.625" style="32" hidden="1" customWidth="1"/>
    <col min="13" max="16" width="0" style="32" hidden="1" customWidth="1"/>
    <col min="17" max="17" width="13.00390625" style="32" hidden="1" customWidth="1"/>
    <col min="18" max="21" width="0" style="32" hidden="1" customWidth="1"/>
    <col min="22" max="22" width="13.00390625" style="32" hidden="1" customWidth="1"/>
    <col min="23" max="26" width="0" style="32" hidden="1" customWidth="1"/>
    <col min="27" max="27" width="0.12890625" style="32" customWidth="1"/>
    <col min="28" max="28" width="4.50390625" style="32" hidden="1" customWidth="1"/>
    <col min="29" max="29" width="13.50390625" style="32" customWidth="1"/>
    <col min="30" max="30" width="14.00390625" style="32" customWidth="1"/>
    <col min="31" max="31" width="11.50390625" style="32" customWidth="1"/>
    <col min="32" max="32" width="6.125" style="32" customWidth="1"/>
    <col min="33" max="33" width="30.875" style="32" customWidth="1"/>
    <col min="34" max="34" width="37.625" style="32" customWidth="1"/>
    <col min="35" max="16384" width="9.125" style="32" customWidth="1"/>
  </cols>
  <sheetData>
    <row r="1" spans="30:31" ht="12">
      <c r="AD1" s="95" t="s">
        <v>136</v>
      </c>
      <c r="AE1" s="95"/>
    </row>
    <row r="2" spans="30:31" ht="12">
      <c r="AD2" s="95" t="s">
        <v>133</v>
      </c>
      <c r="AE2" s="95"/>
    </row>
    <row r="3" spans="30:31" ht="12">
      <c r="AD3" s="95" t="s">
        <v>134</v>
      </c>
      <c r="AE3" s="95"/>
    </row>
    <row r="4" spans="1:31" ht="15" customHeight="1">
      <c r="A4" s="2"/>
      <c r="B4" s="3"/>
      <c r="C4" s="3"/>
      <c r="D4" s="3"/>
      <c r="E4" s="3"/>
      <c r="F4" s="3"/>
      <c r="G4" s="3"/>
      <c r="H4" s="4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82" t="s">
        <v>135</v>
      </c>
      <c r="AE4" s="82"/>
    </row>
    <row r="5" spans="1:31" ht="6" customHeight="1">
      <c r="A5" s="89" t="s">
        <v>120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31"/>
    </row>
    <row r="6" spans="1:31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31"/>
    </row>
    <row r="7" spans="1:31" ht="30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31"/>
    </row>
    <row r="8" spans="1:31" ht="6" customHeight="1" thickBot="1">
      <c r="A8" s="1"/>
      <c r="B8" s="1"/>
      <c r="C8" s="1"/>
      <c r="D8" s="1"/>
      <c r="E8" s="1"/>
      <c r="F8" s="1"/>
      <c r="G8" s="6"/>
      <c r="H8" s="6"/>
      <c r="I8" s="6"/>
      <c r="J8" s="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6"/>
      <c r="AE8" s="31"/>
    </row>
    <row r="9" spans="1:31" ht="25.5" customHeight="1">
      <c r="A9" s="7" t="s">
        <v>64</v>
      </c>
      <c r="B9" s="8"/>
      <c r="C9" s="9" t="s">
        <v>0</v>
      </c>
      <c r="D9" s="9"/>
      <c r="E9" s="9"/>
      <c r="F9" s="9"/>
      <c r="G9" s="10"/>
      <c r="H9" s="10" t="s">
        <v>1</v>
      </c>
      <c r="I9" s="11"/>
      <c r="J9" s="11"/>
      <c r="K9" s="12"/>
      <c r="L9" s="13" t="s">
        <v>2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4"/>
      <c r="AB9" s="52"/>
      <c r="AC9" s="83" t="s">
        <v>108</v>
      </c>
      <c r="AD9" s="56" t="s">
        <v>62</v>
      </c>
      <c r="AE9" s="67" t="s">
        <v>109</v>
      </c>
    </row>
    <row r="10" spans="1:31" ht="21.75" customHeight="1" thickBot="1">
      <c r="A10" s="38" t="s">
        <v>65</v>
      </c>
      <c r="B10" s="28" t="s">
        <v>66</v>
      </c>
      <c r="C10" s="15"/>
      <c r="D10" s="15"/>
      <c r="E10" s="15"/>
      <c r="F10" s="15"/>
      <c r="G10" s="16" t="s">
        <v>3</v>
      </c>
      <c r="H10" s="16" t="s">
        <v>4</v>
      </c>
      <c r="I10" s="17" t="s">
        <v>5</v>
      </c>
      <c r="J10" s="17" t="s">
        <v>6</v>
      </c>
      <c r="K10" s="28" t="s">
        <v>7</v>
      </c>
      <c r="L10" s="39" t="s">
        <v>8</v>
      </c>
      <c r="M10" s="18" t="s">
        <v>9</v>
      </c>
      <c r="N10" s="18" t="s">
        <v>10</v>
      </c>
      <c r="O10" s="18" t="s">
        <v>11</v>
      </c>
      <c r="P10" s="18" t="s">
        <v>12</v>
      </c>
      <c r="Q10" s="39" t="s">
        <v>13</v>
      </c>
      <c r="R10" s="19" t="s">
        <v>14</v>
      </c>
      <c r="S10" s="19" t="s">
        <v>15</v>
      </c>
      <c r="T10" s="19" t="s">
        <v>16</v>
      </c>
      <c r="U10" s="19" t="s">
        <v>17</v>
      </c>
      <c r="V10" s="19" t="s">
        <v>18</v>
      </c>
      <c r="W10" s="19" t="s">
        <v>19</v>
      </c>
      <c r="X10" s="19" t="s">
        <v>20</v>
      </c>
      <c r="Y10" s="19" t="s">
        <v>21</v>
      </c>
      <c r="Z10" s="19" t="s">
        <v>22</v>
      </c>
      <c r="AA10" s="40" t="s">
        <v>23</v>
      </c>
      <c r="AB10" s="53"/>
      <c r="AC10" s="84"/>
      <c r="AD10" s="57" t="s">
        <v>47</v>
      </c>
      <c r="AE10" s="68" t="s">
        <v>110</v>
      </c>
    </row>
    <row r="11" spans="1:31" ht="15" customHeight="1">
      <c r="A11" s="41" t="s">
        <v>24</v>
      </c>
      <c r="B11" s="42" t="s">
        <v>48</v>
      </c>
      <c r="C11" s="85"/>
      <c r="D11" s="85"/>
      <c r="E11" s="85"/>
      <c r="F11" s="85"/>
      <c r="G11" s="85"/>
      <c r="H11" s="85"/>
      <c r="I11" s="85"/>
      <c r="J11" s="85"/>
      <c r="K11" s="86"/>
      <c r="L11" s="43">
        <v>84960962</v>
      </c>
      <c r="M11" s="87"/>
      <c r="N11" s="87"/>
      <c r="O11" s="87"/>
      <c r="P11" s="88"/>
      <c r="Q11" s="43">
        <v>204400503</v>
      </c>
      <c r="R11" s="87"/>
      <c r="S11" s="87"/>
      <c r="T11" s="87"/>
      <c r="U11" s="88"/>
      <c r="V11" s="43">
        <v>295508594</v>
      </c>
      <c r="W11" s="87"/>
      <c r="X11" s="87"/>
      <c r="Y11" s="87"/>
      <c r="Z11" s="88"/>
      <c r="AA11" s="43">
        <v>401032100</v>
      </c>
      <c r="AB11" s="54"/>
      <c r="AC11" s="69">
        <f>AC12+AC21+AC27+AC30+AC33+AC40+AC16+AC45+AC39</f>
        <v>6576.1</v>
      </c>
      <c r="AD11" s="69">
        <f>AD12+AD21+AD27+AD30+AD33+AD40+AD16+AD45+AD39+AD46</f>
        <v>7077.400000000001</v>
      </c>
      <c r="AE11" s="74">
        <f>AD11/AC11%</f>
        <v>107.62305926004774</v>
      </c>
    </row>
    <row r="12" spans="1:31" ht="15" customHeight="1">
      <c r="A12" s="20" t="s">
        <v>25</v>
      </c>
      <c r="B12" s="21" t="s">
        <v>26</v>
      </c>
      <c r="C12" s="91"/>
      <c r="D12" s="91"/>
      <c r="E12" s="91"/>
      <c r="F12" s="91"/>
      <c r="G12" s="91"/>
      <c r="H12" s="91"/>
      <c r="I12" s="91"/>
      <c r="J12" s="91"/>
      <c r="K12" s="92"/>
      <c r="L12" s="24">
        <v>62673000</v>
      </c>
      <c r="M12" s="93"/>
      <c r="N12" s="93"/>
      <c r="O12" s="93"/>
      <c r="P12" s="94"/>
      <c r="Q12" s="24">
        <v>156477000</v>
      </c>
      <c r="R12" s="93"/>
      <c r="S12" s="93"/>
      <c r="T12" s="93"/>
      <c r="U12" s="94"/>
      <c r="V12" s="24">
        <v>217837000</v>
      </c>
      <c r="W12" s="93"/>
      <c r="X12" s="93"/>
      <c r="Y12" s="93"/>
      <c r="Z12" s="94"/>
      <c r="AA12" s="24">
        <v>297150000</v>
      </c>
      <c r="AB12" s="70"/>
      <c r="AC12" s="71">
        <f>AC13</f>
        <v>2577.8</v>
      </c>
      <c r="AD12" s="71">
        <f>AD13</f>
        <v>2865.2</v>
      </c>
      <c r="AE12" s="74">
        <f aca="true" t="shared" si="0" ref="AE12:AE61">AD12/AC12%</f>
        <v>111.149041818605</v>
      </c>
    </row>
    <row r="13" spans="1:31" ht="21" customHeight="1">
      <c r="A13" s="27" t="s">
        <v>54</v>
      </c>
      <c r="B13" s="21" t="s">
        <v>27</v>
      </c>
      <c r="C13" s="91"/>
      <c r="D13" s="91"/>
      <c r="E13" s="91"/>
      <c r="F13" s="91"/>
      <c r="G13" s="91"/>
      <c r="H13" s="91"/>
      <c r="I13" s="91"/>
      <c r="J13" s="91"/>
      <c r="K13" s="92"/>
      <c r="L13" s="24">
        <v>62673000</v>
      </c>
      <c r="M13" s="93"/>
      <c r="N13" s="93"/>
      <c r="O13" s="93"/>
      <c r="P13" s="94"/>
      <c r="Q13" s="24">
        <v>156477000</v>
      </c>
      <c r="R13" s="93"/>
      <c r="S13" s="93"/>
      <c r="T13" s="93"/>
      <c r="U13" s="94"/>
      <c r="V13" s="24">
        <v>217837000</v>
      </c>
      <c r="W13" s="93"/>
      <c r="X13" s="93"/>
      <c r="Y13" s="93"/>
      <c r="Z13" s="94"/>
      <c r="AA13" s="24">
        <v>297150000</v>
      </c>
      <c r="AB13" s="55"/>
      <c r="AC13" s="72">
        <f>SUM(AC14:AC15)</f>
        <v>2577.8</v>
      </c>
      <c r="AD13" s="72">
        <f>SUM(AD14:AD15)</f>
        <v>2865.2</v>
      </c>
      <c r="AE13" s="74">
        <f t="shared" si="0"/>
        <v>111.149041818605</v>
      </c>
    </row>
    <row r="14" spans="1:31" ht="38.25" customHeight="1">
      <c r="A14" s="27" t="s">
        <v>98</v>
      </c>
      <c r="B14" s="21" t="s">
        <v>97</v>
      </c>
      <c r="C14" s="91"/>
      <c r="D14" s="91"/>
      <c r="E14" s="91"/>
      <c r="F14" s="91"/>
      <c r="G14" s="91"/>
      <c r="H14" s="91"/>
      <c r="I14" s="91"/>
      <c r="J14" s="91"/>
      <c r="K14" s="92"/>
      <c r="L14" s="24">
        <v>0</v>
      </c>
      <c r="M14" s="93"/>
      <c r="N14" s="93"/>
      <c r="O14" s="93"/>
      <c r="P14" s="94"/>
      <c r="Q14" s="24">
        <v>0</v>
      </c>
      <c r="R14" s="93"/>
      <c r="S14" s="93"/>
      <c r="T14" s="93"/>
      <c r="U14" s="94"/>
      <c r="V14" s="24">
        <v>0</v>
      </c>
      <c r="W14" s="93"/>
      <c r="X14" s="93"/>
      <c r="Y14" s="93"/>
      <c r="Z14" s="94"/>
      <c r="AA14" s="24">
        <v>0</v>
      </c>
      <c r="AB14" s="55"/>
      <c r="AC14" s="70">
        <v>2573.3</v>
      </c>
      <c r="AD14" s="72">
        <v>2861</v>
      </c>
      <c r="AE14" s="74">
        <f t="shared" si="0"/>
        <v>111.18019663467143</v>
      </c>
    </row>
    <row r="15" spans="1:31" ht="33" customHeight="1">
      <c r="A15" s="27" t="s">
        <v>95</v>
      </c>
      <c r="B15" s="21" t="s">
        <v>96</v>
      </c>
      <c r="C15" s="22"/>
      <c r="D15" s="22"/>
      <c r="E15" s="22"/>
      <c r="F15" s="22"/>
      <c r="G15" s="22"/>
      <c r="H15" s="22"/>
      <c r="I15" s="22"/>
      <c r="J15" s="22"/>
      <c r="K15" s="23"/>
      <c r="L15" s="24"/>
      <c r="M15" s="25"/>
      <c r="N15" s="25"/>
      <c r="O15" s="25"/>
      <c r="P15" s="24"/>
      <c r="Q15" s="24"/>
      <c r="R15" s="25"/>
      <c r="S15" s="25"/>
      <c r="T15" s="25"/>
      <c r="U15" s="24"/>
      <c r="V15" s="24"/>
      <c r="W15" s="25"/>
      <c r="X15" s="25"/>
      <c r="Y15" s="25"/>
      <c r="Z15" s="24"/>
      <c r="AA15" s="24"/>
      <c r="AB15" s="55"/>
      <c r="AC15" s="70">
        <v>4.5</v>
      </c>
      <c r="AD15" s="72">
        <v>4.2</v>
      </c>
      <c r="AE15" s="74">
        <f t="shared" si="0"/>
        <v>93.33333333333334</v>
      </c>
    </row>
    <row r="16" spans="1:31" ht="27.75" customHeight="1">
      <c r="A16" s="27" t="s">
        <v>90</v>
      </c>
      <c r="B16" s="37" t="s">
        <v>93</v>
      </c>
      <c r="C16" s="22"/>
      <c r="D16" s="22"/>
      <c r="E16" s="22"/>
      <c r="F16" s="22"/>
      <c r="G16" s="22"/>
      <c r="H16" s="22"/>
      <c r="I16" s="22"/>
      <c r="J16" s="22"/>
      <c r="K16" s="23"/>
      <c r="L16" s="24"/>
      <c r="M16" s="25"/>
      <c r="N16" s="25"/>
      <c r="O16" s="25"/>
      <c r="P16" s="24"/>
      <c r="Q16" s="24"/>
      <c r="R16" s="25"/>
      <c r="S16" s="25"/>
      <c r="T16" s="25"/>
      <c r="U16" s="24"/>
      <c r="V16" s="24"/>
      <c r="W16" s="25"/>
      <c r="X16" s="25"/>
      <c r="Y16" s="25"/>
      <c r="Z16" s="24"/>
      <c r="AA16" s="24"/>
      <c r="AB16" s="55"/>
      <c r="AC16" s="72">
        <f>AC17+AC20</f>
        <v>267.2</v>
      </c>
      <c r="AD16" s="72">
        <f>AD17+AD20</f>
        <v>267.1</v>
      </c>
      <c r="AE16" s="74">
        <f t="shared" si="0"/>
        <v>99.96257485029942</v>
      </c>
    </row>
    <row r="17" spans="1:31" ht="25.5" customHeight="1">
      <c r="A17" s="27" t="s">
        <v>91</v>
      </c>
      <c r="B17" s="21" t="s">
        <v>92</v>
      </c>
      <c r="C17" s="22"/>
      <c r="D17" s="22"/>
      <c r="E17" s="22"/>
      <c r="F17" s="22"/>
      <c r="G17" s="22"/>
      <c r="H17" s="22"/>
      <c r="I17" s="22"/>
      <c r="J17" s="22"/>
      <c r="K17" s="23"/>
      <c r="L17" s="24"/>
      <c r="M17" s="25"/>
      <c r="N17" s="25"/>
      <c r="O17" s="25"/>
      <c r="P17" s="24"/>
      <c r="Q17" s="24"/>
      <c r="R17" s="25"/>
      <c r="S17" s="25"/>
      <c r="T17" s="25"/>
      <c r="U17" s="24"/>
      <c r="V17" s="24"/>
      <c r="W17" s="25"/>
      <c r="X17" s="25"/>
      <c r="Y17" s="25"/>
      <c r="Z17" s="24"/>
      <c r="AA17" s="24"/>
      <c r="AB17" s="55"/>
      <c r="AC17" s="72">
        <f>SUM(AC18:AC19)</f>
        <v>231.5</v>
      </c>
      <c r="AD17" s="72">
        <f>SUM(AD18:AD19)</f>
        <v>231.4</v>
      </c>
      <c r="AE17" s="74">
        <f t="shared" si="0"/>
        <v>99.95680345572354</v>
      </c>
    </row>
    <row r="18" spans="1:31" ht="25.5" customHeight="1">
      <c r="A18" s="50" t="s">
        <v>100</v>
      </c>
      <c r="B18" s="51" t="s">
        <v>92</v>
      </c>
      <c r="C18" s="22"/>
      <c r="D18" s="22"/>
      <c r="E18" s="22"/>
      <c r="F18" s="22"/>
      <c r="G18" s="22"/>
      <c r="H18" s="22"/>
      <c r="I18" s="22"/>
      <c r="J18" s="22"/>
      <c r="K18" s="23"/>
      <c r="L18" s="24"/>
      <c r="M18" s="25"/>
      <c r="N18" s="25"/>
      <c r="O18" s="25"/>
      <c r="P18" s="24"/>
      <c r="Q18" s="24"/>
      <c r="R18" s="25"/>
      <c r="S18" s="25"/>
      <c r="T18" s="25"/>
      <c r="U18" s="24"/>
      <c r="V18" s="24"/>
      <c r="W18" s="25"/>
      <c r="X18" s="25"/>
      <c r="Y18" s="25"/>
      <c r="Z18" s="24"/>
      <c r="AA18" s="24"/>
      <c r="AB18" s="55"/>
      <c r="AC18" s="70">
        <v>231.5</v>
      </c>
      <c r="AD18" s="72">
        <v>231.4</v>
      </c>
      <c r="AE18" s="74">
        <f t="shared" si="0"/>
        <v>99.95680345572354</v>
      </c>
    </row>
    <row r="19" spans="1:31" ht="32.25" customHeight="1">
      <c r="A19" s="50" t="s">
        <v>102</v>
      </c>
      <c r="B19" s="51" t="s">
        <v>101</v>
      </c>
      <c r="C19" s="22"/>
      <c r="D19" s="22"/>
      <c r="E19" s="22"/>
      <c r="F19" s="22"/>
      <c r="G19" s="22"/>
      <c r="H19" s="22"/>
      <c r="I19" s="22"/>
      <c r="J19" s="22"/>
      <c r="K19" s="23"/>
      <c r="L19" s="24"/>
      <c r="M19" s="25"/>
      <c r="N19" s="25"/>
      <c r="O19" s="25"/>
      <c r="P19" s="24"/>
      <c r="Q19" s="24"/>
      <c r="R19" s="25"/>
      <c r="S19" s="25"/>
      <c r="T19" s="25"/>
      <c r="U19" s="24"/>
      <c r="V19" s="24"/>
      <c r="W19" s="25"/>
      <c r="X19" s="25"/>
      <c r="Y19" s="25"/>
      <c r="Z19" s="24"/>
      <c r="AA19" s="24"/>
      <c r="AB19" s="55"/>
      <c r="AC19" s="70">
        <v>0</v>
      </c>
      <c r="AD19" s="72">
        <v>0</v>
      </c>
      <c r="AE19" s="74"/>
    </row>
    <row r="20" spans="1:31" ht="13.5" customHeight="1">
      <c r="A20" s="75" t="s">
        <v>111</v>
      </c>
      <c r="B20" s="76" t="s">
        <v>116</v>
      </c>
      <c r="C20" s="22"/>
      <c r="D20" s="22"/>
      <c r="E20" s="22"/>
      <c r="F20" s="22"/>
      <c r="G20" s="22"/>
      <c r="H20" s="22"/>
      <c r="I20" s="22"/>
      <c r="J20" s="22"/>
      <c r="K20" s="23"/>
      <c r="L20" s="24"/>
      <c r="M20" s="25"/>
      <c r="N20" s="25"/>
      <c r="O20" s="25"/>
      <c r="P20" s="24"/>
      <c r="Q20" s="24"/>
      <c r="R20" s="25"/>
      <c r="S20" s="25"/>
      <c r="T20" s="25"/>
      <c r="U20" s="24"/>
      <c r="V20" s="24"/>
      <c r="W20" s="25"/>
      <c r="X20" s="25"/>
      <c r="Y20" s="25"/>
      <c r="Z20" s="24"/>
      <c r="AA20" s="24"/>
      <c r="AB20" s="55"/>
      <c r="AC20" s="72">
        <v>35.7</v>
      </c>
      <c r="AD20" s="72">
        <v>35.7</v>
      </c>
      <c r="AE20" s="74">
        <f t="shared" si="0"/>
        <v>100</v>
      </c>
    </row>
    <row r="21" spans="1:32" ht="15" customHeight="1">
      <c r="A21" s="20" t="s">
        <v>29</v>
      </c>
      <c r="B21" s="21" t="s">
        <v>30</v>
      </c>
      <c r="C21" s="91"/>
      <c r="D21" s="91"/>
      <c r="E21" s="91"/>
      <c r="F21" s="91"/>
      <c r="G21" s="91"/>
      <c r="H21" s="91"/>
      <c r="I21" s="91"/>
      <c r="J21" s="91"/>
      <c r="K21" s="92"/>
      <c r="L21" s="24">
        <v>1832000</v>
      </c>
      <c r="M21" s="93"/>
      <c r="N21" s="93"/>
      <c r="O21" s="93"/>
      <c r="P21" s="94"/>
      <c r="Q21" s="24">
        <v>5123000</v>
      </c>
      <c r="R21" s="93"/>
      <c r="S21" s="93"/>
      <c r="T21" s="93"/>
      <c r="U21" s="94"/>
      <c r="V21" s="24">
        <v>11678000</v>
      </c>
      <c r="W21" s="93"/>
      <c r="X21" s="93"/>
      <c r="Y21" s="93"/>
      <c r="Z21" s="94"/>
      <c r="AA21" s="24">
        <v>15292000</v>
      </c>
      <c r="AB21" s="55"/>
      <c r="AC21" s="72">
        <f>AC22+AC24</f>
        <v>672.2</v>
      </c>
      <c r="AD21" s="72">
        <f>AD22+AD24</f>
        <v>807.3</v>
      </c>
      <c r="AE21" s="74">
        <f t="shared" si="0"/>
        <v>120.09818506396904</v>
      </c>
      <c r="AF21" s="36" t="s">
        <v>28</v>
      </c>
    </row>
    <row r="22" spans="1:31" ht="15" customHeight="1">
      <c r="A22" s="27" t="s">
        <v>55</v>
      </c>
      <c r="B22" s="21" t="s">
        <v>31</v>
      </c>
      <c r="C22" s="91"/>
      <c r="D22" s="91"/>
      <c r="E22" s="91"/>
      <c r="F22" s="91"/>
      <c r="G22" s="91"/>
      <c r="H22" s="91"/>
      <c r="I22" s="91"/>
      <c r="J22" s="91"/>
      <c r="K22" s="92"/>
      <c r="L22" s="24">
        <v>9000</v>
      </c>
      <c r="M22" s="93"/>
      <c r="N22" s="93"/>
      <c r="O22" s="93"/>
      <c r="P22" s="94"/>
      <c r="Q22" s="24">
        <v>16000</v>
      </c>
      <c r="R22" s="93"/>
      <c r="S22" s="93"/>
      <c r="T22" s="93"/>
      <c r="U22" s="94"/>
      <c r="V22" s="24">
        <v>21000</v>
      </c>
      <c r="W22" s="93"/>
      <c r="X22" s="93"/>
      <c r="Y22" s="93"/>
      <c r="Z22" s="94"/>
      <c r="AA22" s="24">
        <v>25000</v>
      </c>
      <c r="AB22" s="70"/>
      <c r="AC22" s="72">
        <f>AC23</f>
        <v>401.5</v>
      </c>
      <c r="AD22" s="72">
        <f>AD23</f>
        <v>445.1</v>
      </c>
      <c r="AE22" s="74">
        <f t="shared" si="0"/>
        <v>110.85927770859278</v>
      </c>
    </row>
    <row r="23" spans="1:34" ht="34.5" customHeight="1">
      <c r="A23" s="27" t="s">
        <v>68</v>
      </c>
      <c r="B23" s="21" t="s">
        <v>67</v>
      </c>
      <c r="C23" s="91"/>
      <c r="D23" s="91"/>
      <c r="E23" s="91"/>
      <c r="F23" s="91"/>
      <c r="G23" s="91"/>
      <c r="H23" s="91"/>
      <c r="I23" s="91"/>
      <c r="J23" s="91"/>
      <c r="K23" s="92"/>
      <c r="L23" s="24">
        <v>0</v>
      </c>
      <c r="M23" s="93"/>
      <c r="N23" s="93"/>
      <c r="O23" s="93"/>
      <c r="P23" s="94"/>
      <c r="Q23" s="24">
        <v>0</v>
      </c>
      <c r="R23" s="93"/>
      <c r="S23" s="93"/>
      <c r="T23" s="93"/>
      <c r="U23" s="94"/>
      <c r="V23" s="24">
        <v>0</v>
      </c>
      <c r="W23" s="93"/>
      <c r="X23" s="93"/>
      <c r="Y23" s="93"/>
      <c r="Z23" s="94"/>
      <c r="AA23" s="24">
        <v>0</v>
      </c>
      <c r="AB23" s="55"/>
      <c r="AC23" s="70">
        <v>401.5</v>
      </c>
      <c r="AD23" s="72">
        <v>445.1</v>
      </c>
      <c r="AE23" s="74">
        <f t="shared" si="0"/>
        <v>110.85927770859278</v>
      </c>
      <c r="AF23" s="44"/>
      <c r="AG23" s="44"/>
      <c r="AH23" s="45"/>
    </row>
    <row r="24" spans="1:31" ht="15" customHeight="1">
      <c r="A24" s="27" t="s">
        <v>56</v>
      </c>
      <c r="B24" s="21" t="s">
        <v>32</v>
      </c>
      <c r="C24" s="91"/>
      <c r="D24" s="91"/>
      <c r="E24" s="91"/>
      <c r="F24" s="91"/>
      <c r="G24" s="91"/>
      <c r="H24" s="91"/>
      <c r="I24" s="91"/>
      <c r="J24" s="91"/>
      <c r="K24" s="92"/>
      <c r="L24" s="24">
        <v>3000</v>
      </c>
      <c r="M24" s="93"/>
      <c r="N24" s="93"/>
      <c r="O24" s="93"/>
      <c r="P24" s="94"/>
      <c r="Q24" s="24">
        <v>32000</v>
      </c>
      <c r="R24" s="93"/>
      <c r="S24" s="93"/>
      <c r="T24" s="93"/>
      <c r="U24" s="94"/>
      <c r="V24" s="24">
        <v>336000</v>
      </c>
      <c r="W24" s="93"/>
      <c r="X24" s="93"/>
      <c r="Y24" s="93"/>
      <c r="Z24" s="94"/>
      <c r="AA24" s="24">
        <v>504000</v>
      </c>
      <c r="AB24" s="55"/>
      <c r="AC24" s="72">
        <f>AC25+AC26</f>
        <v>270.7</v>
      </c>
      <c r="AD24" s="72">
        <f>AD25+AD26</f>
        <v>362.2</v>
      </c>
      <c r="AE24" s="74">
        <f t="shared" si="0"/>
        <v>133.8012560029553</v>
      </c>
    </row>
    <row r="25" spans="1:33" ht="45.75" customHeight="1">
      <c r="A25" s="27" t="s">
        <v>99</v>
      </c>
      <c r="B25" s="21" t="s">
        <v>69</v>
      </c>
      <c r="C25" s="22"/>
      <c r="D25" s="22"/>
      <c r="E25" s="22"/>
      <c r="F25" s="22"/>
      <c r="G25" s="22"/>
      <c r="H25" s="22"/>
      <c r="I25" s="22"/>
      <c r="J25" s="22"/>
      <c r="K25" s="23"/>
      <c r="L25" s="24"/>
      <c r="M25" s="25"/>
      <c r="N25" s="25"/>
      <c r="O25" s="25"/>
      <c r="P25" s="24"/>
      <c r="Q25" s="24"/>
      <c r="R25" s="25"/>
      <c r="S25" s="25"/>
      <c r="T25" s="25"/>
      <c r="U25" s="24"/>
      <c r="V25" s="24"/>
      <c r="W25" s="25"/>
      <c r="X25" s="25"/>
      <c r="Y25" s="25"/>
      <c r="Z25" s="24"/>
      <c r="AA25" s="24"/>
      <c r="AB25" s="55"/>
      <c r="AC25" s="70">
        <v>238.7</v>
      </c>
      <c r="AD25" s="72">
        <v>320</v>
      </c>
      <c r="AE25" s="74">
        <f t="shared" si="0"/>
        <v>134.05948889819857</v>
      </c>
      <c r="AF25" s="46"/>
      <c r="AG25" s="47"/>
    </row>
    <row r="26" spans="1:33" ht="45" customHeight="1">
      <c r="A26" s="27" t="s">
        <v>70</v>
      </c>
      <c r="B26" s="21" t="s">
        <v>71</v>
      </c>
      <c r="C26" s="91"/>
      <c r="D26" s="91"/>
      <c r="E26" s="91"/>
      <c r="F26" s="91"/>
      <c r="G26" s="91"/>
      <c r="H26" s="91"/>
      <c r="I26" s="91"/>
      <c r="J26" s="91"/>
      <c r="K26" s="92"/>
      <c r="L26" s="24">
        <v>0</v>
      </c>
      <c r="M26" s="93"/>
      <c r="N26" s="93"/>
      <c r="O26" s="93"/>
      <c r="P26" s="94"/>
      <c r="Q26" s="24">
        <v>0</v>
      </c>
      <c r="R26" s="93"/>
      <c r="S26" s="93"/>
      <c r="T26" s="93"/>
      <c r="U26" s="94"/>
      <c r="V26" s="24">
        <v>0</v>
      </c>
      <c r="W26" s="93"/>
      <c r="X26" s="93"/>
      <c r="Y26" s="93"/>
      <c r="Z26" s="94"/>
      <c r="AA26" s="24">
        <v>0</v>
      </c>
      <c r="AB26" s="55"/>
      <c r="AC26" s="70">
        <v>32</v>
      </c>
      <c r="AD26" s="72">
        <v>42.2</v>
      </c>
      <c r="AE26" s="74">
        <f t="shared" si="0"/>
        <v>131.875</v>
      </c>
      <c r="AF26" s="48"/>
      <c r="AG26" s="49"/>
    </row>
    <row r="27" spans="1:31" ht="15" customHeight="1">
      <c r="A27" s="20" t="s">
        <v>33</v>
      </c>
      <c r="B27" s="21" t="s">
        <v>34</v>
      </c>
      <c r="C27" s="91"/>
      <c r="D27" s="91"/>
      <c r="E27" s="91"/>
      <c r="F27" s="91"/>
      <c r="G27" s="91"/>
      <c r="H27" s="91"/>
      <c r="I27" s="91"/>
      <c r="J27" s="91"/>
      <c r="K27" s="92"/>
      <c r="L27" s="24">
        <v>276248</v>
      </c>
      <c r="M27" s="93"/>
      <c r="N27" s="93"/>
      <c r="O27" s="93"/>
      <c r="P27" s="94"/>
      <c r="Q27" s="24">
        <v>636496</v>
      </c>
      <c r="R27" s="93"/>
      <c r="S27" s="93"/>
      <c r="T27" s="93"/>
      <c r="U27" s="94"/>
      <c r="V27" s="24">
        <v>1135744</v>
      </c>
      <c r="W27" s="93"/>
      <c r="X27" s="93"/>
      <c r="Y27" s="93"/>
      <c r="Z27" s="94"/>
      <c r="AA27" s="24">
        <v>1645000</v>
      </c>
      <c r="AB27" s="55"/>
      <c r="AC27" s="72">
        <f>AC28</f>
        <v>110</v>
      </c>
      <c r="AD27" s="72">
        <f>AD28</f>
        <v>132.8</v>
      </c>
      <c r="AE27" s="74">
        <f t="shared" si="0"/>
        <v>120.72727272727273</v>
      </c>
    </row>
    <row r="28" spans="1:31" ht="24.75" customHeight="1">
      <c r="A28" s="27" t="s">
        <v>72</v>
      </c>
      <c r="B28" s="21" t="s">
        <v>73</v>
      </c>
      <c r="C28" s="91"/>
      <c r="D28" s="91"/>
      <c r="E28" s="91"/>
      <c r="F28" s="91"/>
      <c r="G28" s="91"/>
      <c r="H28" s="91"/>
      <c r="I28" s="91"/>
      <c r="J28" s="91"/>
      <c r="K28" s="92"/>
      <c r="L28" s="24">
        <v>50248</v>
      </c>
      <c r="M28" s="93"/>
      <c r="N28" s="93"/>
      <c r="O28" s="93"/>
      <c r="P28" s="94"/>
      <c r="Q28" s="24">
        <v>148496</v>
      </c>
      <c r="R28" s="93"/>
      <c r="S28" s="93"/>
      <c r="T28" s="93"/>
      <c r="U28" s="94"/>
      <c r="V28" s="24">
        <v>312744</v>
      </c>
      <c r="W28" s="93"/>
      <c r="X28" s="93"/>
      <c r="Y28" s="93"/>
      <c r="Z28" s="94"/>
      <c r="AA28" s="24">
        <v>527000</v>
      </c>
      <c r="AB28" s="55"/>
      <c r="AC28" s="72">
        <f>AC29</f>
        <v>110</v>
      </c>
      <c r="AD28" s="72">
        <f>AD29</f>
        <v>132.8</v>
      </c>
      <c r="AE28" s="74">
        <f t="shared" si="0"/>
        <v>120.72727272727273</v>
      </c>
    </row>
    <row r="29" spans="1:31" ht="42" customHeight="1">
      <c r="A29" s="27" t="s">
        <v>104</v>
      </c>
      <c r="B29" s="21" t="s">
        <v>103</v>
      </c>
      <c r="C29" s="91"/>
      <c r="D29" s="91"/>
      <c r="E29" s="91"/>
      <c r="F29" s="91"/>
      <c r="G29" s="91"/>
      <c r="H29" s="91"/>
      <c r="I29" s="91"/>
      <c r="J29" s="91"/>
      <c r="K29" s="92"/>
      <c r="L29" s="24">
        <v>0</v>
      </c>
      <c r="M29" s="93"/>
      <c r="N29" s="93"/>
      <c r="O29" s="93"/>
      <c r="P29" s="94"/>
      <c r="Q29" s="24">
        <v>0</v>
      </c>
      <c r="R29" s="93"/>
      <c r="S29" s="93"/>
      <c r="T29" s="93"/>
      <c r="U29" s="94"/>
      <c r="V29" s="24">
        <v>0</v>
      </c>
      <c r="W29" s="93"/>
      <c r="X29" s="93"/>
      <c r="Y29" s="93"/>
      <c r="Z29" s="94"/>
      <c r="AA29" s="24">
        <v>0</v>
      </c>
      <c r="AB29" s="55"/>
      <c r="AC29" s="70">
        <v>110</v>
      </c>
      <c r="AD29" s="72">
        <v>132.8</v>
      </c>
      <c r="AE29" s="74">
        <f t="shared" si="0"/>
        <v>120.72727272727273</v>
      </c>
    </row>
    <row r="30" spans="1:31" ht="26.25" customHeight="1">
      <c r="A30" s="20" t="s">
        <v>35</v>
      </c>
      <c r="B30" s="21" t="s">
        <v>36</v>
      </c>
      <c r="C30" s="91"/>
      <c r="D30" s="91"/>
      <c r="E30" s="91"/>
      <c r="F30" s="91"/>
      <c r="G30" s="91"/>
      <c r="H30" s="91"/>
      <c r="I30" s="91"/>
      <c r="J30" s="91"/>
      <c r="K30" s="92"/>
      <c r="L30" s="24">
        <v>48000</v>
      </c>
      <c r="M30" s="93"/>
      <c r="N30" s="93"/>
      <c r="O30" s="93"/>
      <c r="P30" s="94"/>
      <c r="Q30" s="24">
        <v>91000</v>
      </c>
      <c r="R30" s="93"/>
      <c r="S30" s="93"/>
      <c r="T30" s="93"/>
      <c r="U30" s="94"/>
      <c r="V30" s="24">
        <v>134000</v>
      </c>
      <c r="W30" s="93"/>
      <c r="X30" s="93"/>
      <c r="Y30" s="93"/>
      <c r="Z30" s="94"/>
      <c r="AA30" s="24">
        <v>134000</v>
      </c>
      <c r="AB30" s="55"/>
      <c r="AC30" s="70">
        <f>AC31</f>
        <v>0.3</v>
      </c>
      <c r="AD30" s="72">
        <f>AD31</f>
        <v>0.5</v>
      </c>
      <c r="AE30" s="74"/>
    </row>
    <row r="31" spans="1:31" ht="15.75" customHeight="1">
      <c r="A31" s="27" t="s">
        <v>74</v>
      </c>
      <c r="B31" s="21" t="s">
        <v>30</v>
      </c>
      <c r="C31" s="91"/>
      <c r="D31" s="91"/>
      <c r="E31" s="91"/>
      <c r="F31" s="91"/>
      <c r="G31" s="91"/>
      <c r="H31" s="91"/>
      <c r="I31" s="91"/>
      <c r="J31" s="91"/>
      <c r="K31" s="92"/>
      <c r="L31" s="24">
        <v>5000</v>
      </c>
      <c r="M31" s="93"/>
      <c r="N31" s="93"/>
      <c r="O31" s="93"/>
      <c r="P31" s="94"/>
      <c r="Q31" s="24">
        <v>5000</v>
      </c>
      <c r="R31" s="93"/>
      <c r="S31" s="93"/>
      <c r="T31" s="93"/>
      <c r="U31" s="94"/>
      <c r="V31" s="24">
        <v>5000</v>
      </c>
      <c r="W31" s="93"/>
      <c r="X31" s="93"/>
      <c r="Y31" s="93"/>
      <c r="Z31" s="94"/>
      <c r="AA31" s="24">
        <v>5000</v>
      </c>
      <c r="AB31" s="55"/>
      <c r="AC31" s="70">
        <f>AC32</f>
        <v>0.3</v>
      </c>
      <c r="AD31" s="72">
        <f>AD32</f>
        <v>0.5</v>
      </c>
      <c r="AE31" s="74"/>
    </row>
    <row r="32" spans="1:33" ht="21" customHeight="1">
      <c r="A32" s="27" t="s">
        <v>105</v>
      </c>
      <c r="B32" s="21" t="s">
        <v>75</v>
      </c>
      <c r="C32" s="91"/>
      <c r="D32" s="91"/>
      <c r="E32" s="91"/>
      <c r="F32" s="91"/>
      <c r="G32" s="91"/>
      <c r="H32" s="91"/>
      <c r="I32" s="91"/>
      <c r="J32" s="91"/>
      <c r="K32" s="92"/>
      <c r="L32" s="24">
        <v>0</v>
      </c>
      <c r="M32" s="93"/>
      <c r="N32" s="93"/>
      <c r="O32" s="93"/>
      <c r="P32" s="94"/>
      <c r="Q32" s="24">
        <v>0</v>
      </c>
      <c r="R32" s="93"/>
      <c r="S32" s="93"/>
      <c r="T32" s="93"/>
      <c r="U32" s="94"/>
      <c r="V32" s="24">
        <v>0</v>
      </c>
      <c r="W32" s="93"/>
      <c r="X32" s="93"/>
      <c r="Y32" s="93"/>
      <c r="Z32" s="94"/>
      <c r="AA32" s="24">
        <v>0</v>
      </c>
      <c r="AB32" s="55"/>
      <c r="AC32" s="70">
        <v>0.3</v>
      </c>
      <c r="AD32" s="72">
        <v>0.5</v>
      </c>
      <c r="AE32" s="74"/>
      <c r="AF32" s="48"/>
      <c r="AG32" s="49"/>
    </row>
    <row r="33" spans="1:31" ht="25.5" customHeight="1">
      <c r="A33" s="20" t="s">
        <v>37</v>
      </c>
      <c r="B33" s="21" t="s">
        <v>38</v>
      </c>
      <c r="C33" s="91"/>
      <c r="D33" s="91"/>
      <c r="E33" s="91"/>
      <c r="F33" s="91"/>
      <c r="G33" s="91"/>
      <c r="H33" s="91"/>
      <c r="I33" s="91"/>
      <c r="J33" s="91"/>
      <c r="K33" s="92"/>
      <c r="L33" s="24">
        <v>8821400</v>
      </c>
      <c r="M33" s="93"/>
      <c r="N33" s="93"/>
      <c r="O33" s="93"/>
      <c r="P33" s="94"/>
      <c r="Q33" s="24">
        <v>18759800</v>
      </c>
      <c r="R33" s="93"/>
      <c r="S33" s="93"/>
      <c r="T33" s="93"/>
      <c r="U33" s="94"/>
      <c r="V33" s="24">
        <v>29417400</v>
      </c>
      <c r="W33" s="93"/>
      <c r="X33" s="93"/>
      <c r="Y33" s="93"/>
      <c r="Z33" s="94"/>
      <c r="AA33" s="24">
        <v>39697000</v>
      </c>
      <c r="AB33" s="55"/>
      <c r="AC33" s="72">
        <f>AC34+AC37</f>
        <v>564</v>
      </c>
      <c r="AD33" s="72">
        <f>AD34+AD37</f>
        <v>585</v>
      </c>
      <c r="AE33" s="74">
        <f t="shared" si="0"/>
        <v>103.72340425531915</v>
      </c>
    </row>
    <row r="34" spans="1:31" ht="55.5" customHeight="1">
      <c r="A34" s="27" t="s">
        <v>57</v>
      </c>
      <c r="B34" s="21" t="s">
        <v>49</v>
      </c>
      <c r="C34" s="91"/>
      <c r="D34" s="91"/>
      <c r="E34" s="91"/>
      <c r="F34" s="91"/>
      <c r="G34" s="91"/>
      <c r="H34" s="91"/>
      <c r="I34" s="91"/>
      <c r="J34" s="91"/>
      <c r="K34" s="92"/>
      <c r="L34" s="24">
        <v>8541000</v>
      </c>
      <c r="M34" s="93"/>
      <c r="N34" s="93"/>
      <c r="O34" s="93"/>
      <c r="P34" s="94"/>
      <c r="Q34" s="24">
        <v>17759000</v>
      </c>
      <c r="R34" s="93"/>
      <c r="S34" s="93"/>
      <c r="T34" s="93"/>
      <c r="U34" s="94"/>
      <c r="V34" s="24">
        <v>27574000</v>
      </c>
      <c r="W34" s="93"/>
      <c r="X34" s="93"/>
      <c r="Y34" s="93"/>
      <c r="Z34" s="94"/>
      <c r="AA34" s="24">
        <v>36875000</v>
      </c>
      <c r="AB34" s="55"/>
      <c r="AC34" s="72">
        <f>AC35+AC36</f>
        <v>419</v>
      </c>
      <c r="AD34" s="72">
        <f>AD35+AD36</f>
        <v>441.6</v>
      </c>
      <c r="AE34" s="74">
        <f t="shared" si="0"/>
        <v>105.39379474940334</v>
      </c>
    </row>
    <row r="35" spans="1:31" ht="55.5" customHeight="1">
      <c r="A35" s="27" t="s">
        <v>112</v>
      </c>
      <c r="B35" s="21" t="s">
        <v>39</v>
      </c>
      <c r="C35" s="91"/>
      <c r="D35" s="91"/>
      <c r="E35" s="91"/>
      <c r="F35" s="91"/>
      <c r="G35" s="91"/>
      <c r="H35" s="91"/>
      <c r="I35" s="91"/>
      <c r="J35" s="91"/>
      <c r="K35" s="92"/>
      <c r="L35" s="24">
        <v>359000</v>
      </c>
      <c r="M35" s="93"/>
      <c r="N35" s="93"/>
      <c r="O35" s="93"/>
      <c r="P35" s="94"/>
      <c r="Q35" s="24">
        <v>2302000</v>
      </c>
      <c r="R35" s="93"/>
      <c r="S35" s="93"/>
      <c r="T35" s="93"/>
      <c r="U35" s="94"/>
      <c r="V35" s="24">
        <v>4005000</v>
      </c>
      <c r="W35" s="93"/>
      <c r="X35" s="93"/>
      <c r="Y35" s="93"/>
      <c r="Z35" s="94"/>
      <c r="AA35" s="24">
        <v>5570000</v>
      </c>
      <c r="AB35" s="55"/>
      <c r="AC35" s="70">
        <v>322</v>
      </c>
      <c r="AD35" s="72">
        <v>334.1</v>
      </c>
      <c r="AE35" s="74">
        <f t="shared" si="0"/>
        <v>103.75776397515529</v>
      </c>
    </row>
    <row r="36" spans="1:31" ht="36" customHeight="1">
      <c r="A36" s="27" t="s">
        <v>85</v>
      </c>
      <c r="B36" s="21" t="s">
        <v>86</v>
      </c>
      <c r="C36" s="22"/>
      <c r="D36" s="22"/>
      <c r="E36" s="22"/>
      <c r="F36" s="22"/>
      <c r="G36" s="22"/>
      <c r="H36" s="22"/>
      <c r="I36" s="22"/>
      <c r="J36" s="22"/>
      <c r="K36" s="23"/>
      <c r="L36" s="24"/>
      <c r="M36" s="25"/>
      <c r="N36" s="25"/>
      <c r="O36" s="25"/>
      <c r="P36" s="24"/>
      <c r="Q36" s="24"/>
      <c r="R36" s="25"/>
      <c r="S36" s="25"/>
      <c r="T36" s="25"/>
      <c r="U36" s="24"/>
      <c r="V36" s="24"/>
      <c r="W36" s="25"/>
      <c r="X36" s="25"/>
      <c r="Y36" s="25"/>
      <c r="Z36" s="24"/>
      <c r="AA36" s="24"/>
      <c r="AB36" s="55"/>
      <c r="AC36" s="70">
        <v>97</v>
      </c>
      <c r="AD36" s="72">
        <v>107.5</v>
      </c>
      <c r="AE36" s="74">
        <f t="shared" si="0"/>
        <v>110.82474226804123</v>
      </c>
    </row>
    <row r="37" spans="1:31" ht="45.75" customHeight="1">
      <c r="A37" s="27" t="s">
        <v>87</v>
      </c>
      <c r="B37" s="21" t="s">
        <v>94</v>
      </c>
      <c r="C37" s="22"/>
      <c r="D37" s="22"/>
      <c r="E37" s="22"/>
      <c r="F37" s="22"/>
      <c r="G37" s="22"/>
      <c r="H37" s="22"/>
      <c r="I37" s="22"/>
      <c r="J37" s="22"/>
      <c r="K37" s="23"/>
      <c r="L37" s="24"/>
      <c r="M37" s="25"/>
      <c r="N37" s="25"/>
      <c r="O37" s="25"/>
      <c r="P37" s="24"/>
      <c r="Q37" s="24"/>
      <c r="R37" s="25"/>
      <c r="S37" s="25"/>
      <c r="T37" s="25"/>
      <c r="U37" s="24"/>
      <c r="V37" s="24"/>
      <c r="W37" s="25"/>
      <c r="X37" s="25"/>
      <c r="Y37" s="25"/>
      <c r="Z37" s="24"/>
      <c r="AA37" s="24"/>
      <c r="AB37" s="55"/>
      <c r="AC37" s="72">
        <f>AC38</f>
        <v>145</v>
      </c>
      <c r="AD37" s="72">
        <f>AD38</f>
        <v>143.4</v>
      </c>
      <c r="AE37" s="74">
        <f t="shared" si="0"/>
        <v>98.89655172413794</v>
      </c>
    </row>
    <row r="38" spans="1:31" ht="45" customHeight="1">
      <c r="A38" s="27" t="s">
        <v>88</v>
      </c>
      <c r="B38" s="21" t="s">
        <v>89</v>
      </c>
      <c r="C38" s="22"/>
      <c r="D38" s="22"/>
      <c r="E38" s="22"/>
      <c r="F38" s="22"/>
      <c r="G38" s="22"/>
      <c r="H38" s="22"/>
      <c r="I38" s="22"/>
      <c r="J38" s="22"/>
      <c r="K38" s="23"/>
      <c r="L38" s="24"/>
      <c r="M38" s="25"/>
      <c r="N38" s="25"/>
      <c r="O38" s="25"/>
      <c r="P38" s="24"/>
      <c r="Q38" s="24"/>
      <c r="R38" s="25"/>
      <c r="S38" s="25"/>
      <c r="T38" s="25"/>
      <c r="U38" s="24"/>
      <c r="V38" s="24"/>
      <c r="W38" s="25"/>
      <c r="X38" s="25"/>
      <c r="Y38" s="25"/>
      <c r="Z38" s="24"/>
      <c r="AA38" s="24"/>
      <c r="AB38" s="55"/>
      <c r="AC38" s="70">
        <v>145</v>
      </c>
      <c r="AD38" s="72">
        <v>143.4</v>
      </c>
      <c r="AE38" s="74">
        <f t="shared" si="0"/>
        <v>98.89655172413794</v>
      </c>
    </row>
    <row r="39" spans="1:31" ht="24" customHeight="1">
      <c r="A39" s="27" t="s">
        <v>115</v>
      </c>
      <c r="B39" s="21" t="s">
        <v>119</v>
      </c>
      <c r="C39" s="22"/>
      <c r="D39" s="22"/>
      <c r="E39" s="22"/>
      <c r="F39" s="22"/>
      <c r="G39" s="22"/>
      <c r="H39" s="22"/>
      <c r="I39" s="22"/>
      <c r="J39" s="22"/>
      <c r="K39" s="23"/>
      <c r="L39" s="24"/>
      <c r="M39" s="25"/>
      <c r="N39" s="25"/>
      <c r="O39" s="25"/>
      <c r="P39" s="24"/>
      <c r="Q39" s="24"/>
      <c r="R39" s="25"/>
      <c r="S39" s="25"/>
      <c r="T39" s="25"/>
      <c r="U39" s="24"/>
      <c r="V39" s="24"/>
      <c r="W39" s="25"/>
      <c r="X39" s="25"/>
      <c r="Y39" s="25"/>
      <c r="Z39" s="24"/>
      <c r="AA39" s="24"/>
      <c r="AB39" s="55"/>
      <c r="AC39" s="72">
        <v>220</v>
      </c>
      <c r="AD39" s="72">
        <v>216.3</v>
      </c>
      <c r="AE39" s="74">
        <f t="shared" si="0"/>
        <v>98.31818181818181</v>
      </c>
    </row>
    <row r="40" spans="1:31" ht="22.5" customHeight="1">
      <c r="A40" s="20" t="s">
        <v>40</v>
      </c>
      <c r="B40" s="21" t="s">
        <v>41</v>
      </c>
      <c r="C40" s="91"/>
      <c r="D40" s="91"/>
      <c r="E40" s="91"/>
      <c r="F40" s="91"/>
      <c r="G40" s="91"/>
      <c r="H40" s="91"/>
      <c r="I40" s="91"/>
      <c r="J40" s="91"/>
      <c r="K40" s="92"/>
      <c r="L40" s="24">
        <v>675999</v>
      </c>
      <c r="M40" s="93"/>
      <c r="N40" s="93"/>
      <c r="O40" s="93"/>
      <c r="P40" s="94"/>
      <c r="Q40" s="24">
        <v>1215998</v>
      </c>
      <c r="R40" s="93"/>
      <c r="S40" s="93"/>
      <c r="T40" s="93"/>
      <c r="U40" s="94"/>
      <c r="V40" s="24">
        <v>1742997</v>
      </c>
      <c r="W40" s="93"/>
      <c r="X40" s="93"/>
      <c r="Y40" s="93"/>
      <c r="Z40" s="94"/>
      <c r="AA40" s="24">
        <v>2421000</v>
      </c>
      <c r="AB40" s="55"/>
      <c r="AC40" s="72">
        <f>AC42+AC41</f>
        <v>216.5</v>
      </c>
      <c r="AD40" s="72">
        <f>AD42+AD41</f>
        <v>235.1</v>
      </c>
      <c r="AE40" s="74">
        <f t="shared" si="0"/>
        <v>108.59122401847574</v>
      </c>
    </row>
    <row r="41" spans="1:31" ht="49.5" customHeight="1">
      <c r="A41" s="27" t="s">
        <v>123</v>
      </c>
      <c r="B41" s="21" t="s">
        <v>124</v>
      </c>
      <c r="C41" s="22"/>
      <c r="D41" s="22"/>
      <c r="E41" s="22"/>
      <c r="F41" s="22"/>
      <c r="G41" s="22"/>
      <c r="H41" s="22"/>
      <c r="I41" s="22"/>
      <c r="J41" s="22"/>
      <c r="K41" s="23"/>
      <c r="L41" s="24"/>
      <c r="M41" s="25"/>
      <c r="N41" s="25"/>
      <c r="O41" s="25"/>
      <c r="P41" s="24"/>
      <c r="Q41" s="24"/>
      <c r="R41" s="25"/>
      <c r="S41" s="25"/>
      <c r="T41" s="25"/>
      <c r="U41" s="24"/>
      <c r="V41" s="24"/>
      <c r="W41" s="25"/>
      <c r="X41" s="25"/>
      <c r="Y41" s="25"/>
      <c r="Z41" s="24"/>
      <c r="AA41" s="24"/>
      <c r="AB41" s="55"/>
      <c r="AC41" s="72">
        <v>193</v>
      </c>
      <c r="AD41" s="72">
        <v>193</v>
      </c>
      <c r="AE41" s="74">
        <f t="shared" si="0"/>
        <v>100</v>
      </c>
    </row>
    <row r="42" spans="1:31" ht="36.75" customHeight="1">
      <c r="A42" s="27" t="s">
        <v>58</v>
      </c>
      <c r="B42" s="21" t="s">
        <v>63</v>
      </c>
      <c r="C42" s="91"/>
      <c r="D42" s="91"/>
      <c r="E42" s="91"/>
      <c r="F42" s="91"/>
      <c r="G42" s="91"/>
      <c r="H42" s="91"/>
      <c r="I42" s="91"/>
      <c r="J42" s="91"/>
      <c r="K42" s="92"/>
      <c r="L42" s="24">
        <v>394000</v>
      </c>
      <c r="M42" s="93"/>
      <c r="N42" s="93"/>
      <c r="O42" s="93"/>
      <c r="P42" s="94"/>
      <c r="Q42" s="24">
        <v>590000</v>
      </c>
      <c r="R42" s="93"/>
      <c r="S42" s="93"/>
      <c r="T42" s="93"/>
      <c r="U42" s="94"/>
      <c r="V42" s="24">
        <v>791000</v>
      </c>
      <c r="W42" s="93"/>
      <c r="X42" s="93"/>
      <c r="Y42" s="93"/>
      <c r="Z42" s="94"/>
      <c r="AA42" s="24">
        <v>1196000</v>
      </c>
      <c r="AB42" s="55"/>
      <c r="AC42" s="72">
        <f>AC43+AC44</f>
        <v>23.5</v>
      </c>
      <c r="AD42" s="72">
        <f>AD43+AD44</f>
        <v>42.1</v>
      </c>
      <c r="AE42" s="74">
        <f t="shared" si="0"/>
        <v>179.14893617021278</v>
      </c>
    </row>
    <row r="43" spans="1:31" ht="31.5" customHeight="1">
      <c r="A43" s="27" t="s">
        <v>106</v>
      </c>
      <c r="B43" s="21" t="s">
        <v>42</v>
      </c>
      <c r="C43" s="91"/>
      <c r="D43" s="91"/>
      <c r="E43" s="91"/>
      <c r="F43" s="91"/>
      <c r="G43" s="91"/>
      <c r="H43" s="91"/>
      <c r="I43" s="91"/>
      <c r="J43" s="91"/>
      <c r="K43" s="92"/>
      <c r="L43" s="24">
        <v>394000</v>
      </c>
      <c r="M43" s="93"/>
      <c r="N43" s="93"/>
      <c r="O43" s="93"/>
      <c r="P43" s="94"/>
      <c r="Q43" s="24">
        <v>590000</v>
      </c>
      <c r="R43" s="93"/>
      <c r="S43" s="93"/>
      <c r="T43" s="93"/>
      <c r="U43" s="94"/>
      <c r="V43" s="24">
        <v>787000</v>
      </c>
      <c r="W43" s="93"/>
      <c r="X43" s="93"/>
      <c r="Y43" s="93"/>
      <c r="Z43" s="94"/>
      <c r="AA43" s="24">
        <v>1192000</v>
      </c>
      <c r="AB43" s="55"/>
      <c r="AC43" s="70">
        <v>23.5</v>
      </c>
      <c r="AD43" s="72">
        <v>42.1</v>
      </c>
      <c r="AE43" s="74">
        <f t="shared" si="0"/>
        <v>179.14893617021278</v>
      </c>
    </row>
    <row r="44" spans="1:31" ht="24" customHeight="1">
      <c r="A44" s="27" t="s">
        <v>113</v>
      </c>
      <c r="B44" s="21" t="s">
        <v>117</v>
      </c>
      <c r="C44" s="22"/>
      <c r="D44" s="22"/>
      <c r="E44" s="22"/>
      <c r="F44" s="22"/>
      <c r="G44" s="22"/>
      <c r="H44" s="22"/>
      <c r="I44" s="22"/>
      <c r="J44" s="22"/>
      <c r="K44" s="23"/>
      <c r="L44" s="24"/>
      <c r="M44" s="25"/>
      <c r="N44" s="25"/>
      <c r="O44" s="25"/>
      <c r="P44" s="24"/>
      <c r="Q44" s="24"/>
      <c r="R44" s="25"/>
      <c r="S44" s="25"/>
      <c r="T44" s="25"/>
      <c r="U44" s="24"/>
      <c r="V44" s="24"/>
      <c r="W44" s="25"/>
      <c r="X44" s="25"/>
      <c r="Y44" s="25"/>
      <c r="Z44" s="24"/>
      <c r="AA44" s="24">
        <v>20</v>
      </c>
      <c r="AB44" s="55"/>
      <c r="AC44" s="72"/>
      <c r="AD44" s="72"/>
      <c r="AE44" s="74" t="e">
        <f t="shared" si="0"/>
        <v>#DIV/0!</v>
      </c>
    </row>
    <row r="45" spans="1:31" ht="31.5" customHeight="1">
      <c r="A45" s="27" t="s">
        <v>114</v>
      </c>
      <c r="B45" s="21" t="s">
        <v>118</v>
      </c>
      <c r="C45" s="22"/>
      <c r="D45" s="22"/>
      <c r="E45" s="22"/>
      <c r="F45" s="22"/>
      <c r="G45" s="22"/>
      <c r="H45" s="22"/>
      <c r="I45" s="22"/>
      <c r="J45" s="22"/>
      <c r="K45" s="23"/>
      <c r="L45" s="24"/>
      <c r="M45" s="25"/>
      <c r="N45" s="25"/>
      <c r="O45" s="25"/>
      <c r="P45" s="24"/>
      <c r="Q45" s="24"/>
      <c r="R45" s="25"/>
      <c r="S45" s="25"/>
      <c r="T45" s="25"/>
      <c r="U45" s="24"/>
      <c r="V45" s="24"/>
      <c r="W45" s="25"/>
      <c r="X45" s="25"/>
      <c r="Y45" s="25"/>
      <c r="Z45" s="24"/>
      <c r="AA45" s="24"/>
      <c r="AB45" s="55"/>
      <c r="AC45" s="72">
        <v>1948.1</v>
      </c>
      <c r="AD45" s="72">
        <v>1948.1</v>
      </c>
      <c r="AE45" s="74">
        <f t="shared" si="0"/>
        <v>100</v>
      </c>
    </row>
    <row r="46" spans="1:31" ht="31.5" customHeight="1">
      <c r="A46" s="27" t="s">
        <v>121</v>
      </c>
      <c r="B46" s="21" t="s">
        <v>122</v>
      </c>
      <c r="C46" s="22"/>
      <c r="D46" s="22"/>
      <c r="E46" s="22"/>
      <c r="F46" s="22"/>
      <c r="G46" s="22"/>
      <c r="H46" s="22"/>
      <c r="I46" s="22"/>
      <c r="J46" s="22"/>
      <c r="K46" s="23"/>
      <c r="L46" s="24"/>
      <c r="M46" s="25"/>
      <c r="N46" s="25"/>
      <c r="O46" s="25"/>
      <c r="P46" s="24"/>
      <c r="Q46" s="24"/>
      <c r="R46" s="25"/>
      <c r="S46" s="25"/>
      <c r="T46" s="25"/>
      <c r="U46" s="24"/>
      <c r="V46" s="24"/>
      <c r="W46" s="25"/>
      <c r="X46" s="25"/>
      <c r="Y46" s="25"/>
      <c r="Z46" s="24"/>
      <c r="AA46" s="24"/>
      <c r="AB46" s="55"/>
      <c r="AC46" s="72">
        <v>0</v>
      </c>
      <c r="AD46" s="72">
        <v>20</v>
      </c>
      <c r="AE46" s="74"/>
    </row>
    <row r="47" spans="1:31" ht="18.75" customHeight="1">
      <c r="A47" s="20" t="s">
        <v>43</v>
      </c>
      <c r="B47" s="21" t="s">
        <v>44</v>
      </c>
      <c r="C47" s="91"/>
      <c r="D47" s="91"/>
      <c r="E47" s="91"/>
      <c r="F47" s="91"/>
      <c r="G47" s="91"/>
      <c r="H47" s="91"/>
      <c r="I47" s="91"/>
      <c r="J47" s="91"/>
      <c r="K47" s="92"/>
      <c r="L47" s="24">
        <v>373929280</v>
      </c>
      <c r="M47" s="93"/>
      <c r="N47" s="93"/>
      <c r="O47" s="93"/>
      <c r="P47" s="94"/>
      <c r="Q47" s="24">
        <v>1043533070</v>
      </c>
      <c r="R47" s="93"/>
      <c r="S47" s="93"/>
      <c r="T47" s="93"/>
      <c r="U47" s="94"/>
      <c r="V47" s="24">
        <v>1565102334</v>
      </c>
      <c r="W47" s="93"/>
      <c r="X47" s="93"/>
      <c r="Y47" s="93"/>
      <c r="Z47" s="94"/>
      <c r="AA47" s="24">
        <v>2520695238.5800004</v>
      </c>
      <c r="AB47" s="55"/>
      <c r="AC47" s="72">
        <f>AC48</f>
        <v>45320.9</v>
      </c>
      <c r="AD47" s="72">
        <f>AD48</f>
        <v>45301.100000000006</v>
      </c>
      <c r="AE47" s="74">
        <f t="shared" si="0"/>
        <v>99.95631154721113</v>
      </c>
    </row>
    <row r="48" spans="1:31" ht="23.25" customHeight="1">
      <c r="A48" s="20" t="s">
        <v>45</v>
      </c>
      <c r="B48" s="21" t="s">
        <v>52</v>
      </c>
      <c r="C48" s="91"/>
      <c r="D48" s="91"/>
      <c r="E48" s="91"/>
      <c r="F48" s="91"/>
      <c r="G48" s="91"/>
      <c r="H48" s="91"/>
      <c r="I48" s="91"/>
      <c r="J48" s="91"/>
      <c r="K48" s="92"/>
      <c r="L48" s="24">
        <v>363929280</v>
      </c>
      <c r="M48" s="93"/>
      <c r="N48" s="93"/>
      <c r="O48" s="93"/>
      <c r="P48" s="94"/>
      <c r="Q48" s="24">
        <v>1033533070</v>
      </c>
      <c r="R48" s="93"/>
      <c r="S48" s="93"/>
      <c r="T48" s="93"/>
      <c r="U48" s="94"/>
      <c r="V48" s="24">
        <v>1551102334</v>
      </c>
      <c r="W48" s="93"/>
      <c r="X48" s="93"/>
      <c r="Y48" s="93"/>
      <c r="Z48" s="94"/>
      <c r="AA48" s="24">
        <v>2500495238.5800004</v>
      </c>
      <c r="AB48" s="55"/>
      <c r="AC48" s="72">
        <f>AC49+AC53+AC57</f>
        <v>45320.9</v>
      </c>
      <c r="AD48" s="72">
        <f>AD49+AD53+AD57</f>
        <v>45301.100000000006</v>
      </c>
      <c r="AE48" s="74">
        <f t="shared" si="0"/>
        <v>99.95631154721113</v>
      </c>
    </row>
    <row r="49" spans="1:31" ht="24" customHeight="1">
      <c r="A49" s="27" t="s">
        <v>59</v>
      </c>
      <c r="B49" s="21" t="s">
        <v>53</v>
      </c>
      <c r="C49" s="91"/>
      <c r="D49" s="91"/>
      <c r="E49" s="91"/>
      <c r="F49" s="91"/>
      <c r="G49" s="91"/>
      <c r="H49" s="91"/>
      <c r="I49" s="91"/>
      <c r="J49" s="91"/>
      <c r="K49" s="92"/>
      <c r="L49" s="24">
        <v>205534880</v>
      </c>
      <c r="M49" s="93"/>
      <c r="N49" s="93"/>
      <c r="O49" s="93"/>
      <c r="P49" s="94"/>
      <c r="Q49" s="24">
        <v>597573700</v>
      </c>
      <c r="R49" s="93"/>
      <c r="S49" s="93"/>
      <c r="T49" s="93"/>
      <c r="U49" s="94"/>
      <c r="V49" s="24">
        <v>937235720</v>
      </c>
      <c r="W49" s="93"/>
      <c r="X49" s="93"/>
      <c r="Y49" s="93"/>
      <c r="Z49" s="94"/>
      <c r="AA49" s="24">
        <v>1255891900</v>
      </c>
      <c r="AB49" s="55"/>
      <c r="AC49" s="72">
        <f>AC50+AC51+AC52</f>
        <v>26095.600000000002</v>
      </c>
      <c r="AD49" s="72">
        <f>AD50+AD51+AD52</f>
        <v>26095.600000000002</v>
      </c>
      <c r="AE49" s="74">
        <f t="shared" si="0"/>
        <v>100</v>
      </c>
    </row>
    <row r="50" spans="1:31" ht="21" customHeight="1">
      <c r="A50" s="27" t="s">
        <v>76</v>
      </c>
      <c r="B50" s="21" t="s">
        <v>77</v>
      </c>
      <c r="C50" s="91"/>
      <c r="D50" s="91"/>
      <c r="E50" s="91"/>
      <c r="F50" s="91"/>
      <c r="G50" s="91"/>
      <c r="H50" s="91"/>
      <c r="I50" s="91"/>
      <c r="J50" s="91"/>
      <c r="K50" s="92"/>
      <c r="L50" s="24">
        <v>205534880</v>
      </c>
      <c r="M50" s="93"/>
      <c r="N50" s="93"/>
      <c r="O50" s="93"/>
      <c r="P50" s="94"/>
      <c r="Q50" s="24">
        <v>554837200</v>
      </c>
      <c r="R50" s="93"/>
      <c r="S50" s="93"/>
      <c r="T50" s="93"/>
      <c r="U50" s="94"/>
      <c r="V50" s="24">
        <v>863139520</v>
      </c>
      <c r="W50" s="93"/>
      <c r="X50" s="93"/>
      <c r="Y50" s="93"/>
      <c r="Z50" s="94"/>
      <c r="AA50" s="24">
        <v>1156134000</v>
      </c>
      <c r="AB50" s="55"/>
      <c r="AC50" s="70">
        <v>24841.2</v>
      </c>
      <c r="AD50" s="72">
        <v>24841.2</v>
      </c>
      <c r="AE50" s="74">
        <f t="shared" si="0"/>
        <v>100</v>
      </c>
    </row>
    <row r="51" spans="1:31" ht="21" customHeight="1">
      <c r="A51" s="27" t="s">
        <v>107</v>
      </c>
      <c r="B51" s="21" t="s">
        <v>78</v>
      </c>
      <c r="C51" s="91"/>
      <c r="D51" s="91"/>
      <c r="E51" s="91"/>
      <c r="F51" s="91"/>
      <c r="G51" s="91"/>
      <c r="H51" s="91"/>
      <c r="I51" s="91"/>
      <c r="J51" s="91"/>
      <c r="K51" s="92"/>
      <c r="L51" s="24">
        <v>0</v>
      </c>
      <c r="M51" s="93"/>
      <c r="N51" s="93"/>
      <c r="O51" s="93"/>
      <c r="P51" s="94"/>
      <c r="Q51" s="24">
        <v>42736500</v>
      </c>
      <c r="R51" s="93"/>
      <c r="S51" s="93"/>
      <c r="T51" s="93"/>
      <c r="U51" s="94"/>
      <c r="V51" s="24">
        <v>74096200</v>
      </c>
      <c r="W51" s="93"/>
      <c r="X51" s="93"/>
      <c r="Y51" s="93"/>
      <c r="Z51" s="94"/>
      <c r="AA51" s="24">
        <v>99757900</v>
      </c>
      <c r="AB51" s="55"/>
      <c r="AC51" s="70">
        <v>1134.4</v>
      </c>
      <c r="AD51" s="72">
        <v>1134.4</v>
      </c>
      <c r="AE51" s="74">
        <f t="shared" si="0"/>
        <v>100</v>
      </c>
    </row>
    <row r="52" spans="1:31" ht="20.25" customHeight="1">
      <c r="A52" s="27" t="s">
        <v>126</v>
      </c>
      <c r="B52" s="37" t="s">
        <v>125</v>
      </c>
      <c r="C52" s="22"/>
      <c r="D52" s="22"/>
      <c r="E52" s="22"/>
      <c r="F52" s="22"/>
      <c r="G52" s="22"/>
      <c r="H52" s="22"/>
      <c r="I52" s="22"/>
      <c r="J52" s="22"/>
      <c r="K52" s="23"/>
      <c r="L52" s="24"/>
      <c r="M52" s="25"/>
      <c r="N52" s="25"/>
      <c r="O52" s="25"/>
      <c r="P52" s="24"/>
      <c r="Q52" s="24"/>
      <c r="R52" s="25"/>
      <c r="S52" s="25"/>
      <c r="T52" s="25"/>
      <c r="U52" s="24"/>
      <c r="V52" s="24"/>
      <c r="W52" s="25"/>
      <c r="X52" s="25"/>
      <c r="Y52" s="25"/>
      <c r="Z52" s="24"/>
      <c r="AA52" s="24"/>
      <c r="AB52" s="55"/>
      <c r="AC52" s="70">
        <v>120</v>
      </c>
      <c r="AD52" s="72">
        <v>120</v>
      </c>
      <c r="AE52" s="74">
        <f t="shared" si="0"/>
        <v>100</v>
      </c>
    </row>
    <row r="53" spans="1:31" ht="21.75" customHeight="1">
      <c r="A53" s="27" t="s">
        <v>60</v>
      </c>
      <c r="B53" s="21" t="s">
        <v>50</v>
      </c>
      <c r="C53" s="91"/>
      <c r="D53" s="91"/>
      <c r="E53" s="91"/>
      <c r="F53" s="91"/>
      <c r="G53" s="91"/>
      <c r="H53" s="91"/>
      <c r="I53" s="91"/>
      <c r="J53" s="91"/>
      <c r="K53" s="92"/>
      <c r="L53" s="24">
        <v>150266400</v>
      </c>
      <c r="M53" s="93"/>
      <c r="N53" s="93"/>
      <c r="O53" s="93"/>
      <c r="P53" s="94"/>
      <c r="Q53" s="24">
        <v>393786700</v>
      </c>
      <c r="R53" s="93"/>
      <c r="S53" s="93"/>
      <c r="T53" s="93"/>
      <c r="U53" s="94"/>
      <c r="V53" s="24">
        <v>521714000</v>
      </c>
      <c r="W53" s="93"/>
      <c r="X53" s="93"/>
      <c r="Y53" s="93"/>
      <c r="Z53" s="94"/>
      <c r="AA53" s="24">
        <v>697883900</v>
      </c>
      <c r="AB53" s="55"/>
      <c r="AC53" s="72">
        <f>AC54+AC55+AC56</f>
        <v>827.2</v>
      </c>
      <c r="AD53" s="72">
        <f>AD54+AD55+AD56</f>
        <v>827.2</v>
      </c>
      <c r="AE53" s="74">
        <f t="shared" si="0"/>
        <v>100</v>
      </c>
    </row>
    <row r="54" spans="1:31" ht="25.5" customHeight="1">
      <c r="A54" s="27" t="s">
        <v>82</v>
      </c>
      <c r="B54" s="21" t="s">
        <v>79</v>
      </c>
      <c r="C54" s="91"/>
      <c r="D54" s="91"/>
      <c r="E54" s="91"/>
      <c r="F54" s="91"/>
      <c r="G54" s="91"/>
      <c r="H54" s="91"/>
      <c r="I54" s="91"/>
      <c r="J54" s="91"/>
      <c r="K54" s="92"/>
      <c r="L54" s="24">
        <v>1024200</v>
      </c>
      <c r="M54" s="93"/>
      <c r="N54" s="93"/>
      <c r="O54" s="93"/>
      <c r="P54" s="94"/>
      <c r="Q54" s="24">
        <v>2051400</v>
      </c>
      <c r="R54" s="93"/>
      <c r="S54" s="93"/>
      <c r="T54" s="93"/>
      <c r="U54" s="94"/>
      <c r="V54" s="24">
        <v>3525600</v>
      </c>
      <c r="W54" s="93"/>
      <c r="X54" s="93"/>
      <c r="Y54" s="93"/>
      <c r="Z54" s="94"/>
      <c r="AA54" s="24">
        <v>5201800</v>
      </c>
      <c r="AB54" s="55"/>
      <c r="AC54" s="70">
        <v>135</v>
      </c>
      <c r="AD54" s="72">
        <v>135</v>
      </c>
      <c r="AE54" s="74">
        <f t="shared" si="0"/>
        <v>100</v>
      </c>
    </row>
    <row r="55" spans="1:31" ht="30.75" customHeight="1">
      <c r="A55" s="27" t="s">
        <v>83</v>
      </c>
      <c r="B55" s="21" t="s">
        <v>80</v>
      </c>
      <c r="C55" s="91"/>
      <c r="D55" s="91"/>
      <c r="E55" s="91"/>
      <c r="F55" s="91"/>
      <c r="G55" s="91"/>
      <c r="H55" s="91"/>
      <c r="I55" s="91"/>
      <c r="J55" s="91"/>
      <c r="K55" s="92"/>
      <c r="L55" s="24">
        <v>1004000</v>
      </c>
      <c r="M55" s="93"/>
      <c r="N55" s="93"/>
      <c r="O55" s="93"/>
      <c r="P55" s="94"/>
      <c r="Q55" s="24">
        <v>2060800</v>
      </c>
      <c r="R55" s="93"/>
      <c r="S55" s="93"/>
      <c r="T55" s="93"/>
      <c r="U55" s="94"/>
      <c r="V55" s="24">
        <v>3016000</v>
      </c>
      <c r="W55" s="93"/>
      <c r="X55" s="93"/>
      <c r="Y55" s="93"/>
      <c r="Z55" s="94"/>
      <c r="AA55" s="24">
        <v>4021000</v>
      </c>
      <c r="AB55" s="55"/>
      <c r="AC55" s="70">
        <v>390</v>
      </c>
      <c r="AD55" s="72">
        <v>390</v>
      </c>
      <c r="AE55" s="74">
        <f t="shared" si="0"/>
        <v>100</v>
      </c>
    </row>
    <row r="56" spans="1:31" ht="22.5" customHeight="1">
      <c r="A56" s="27" t="s">
        <v>127</v>
      </c>
      <c r="B56" s="21" t="s">
        <v>128</v>
      </c>
      <c r="C56" s="22"/>
      <c r="D56" s="22"/>
      <c r="E56" s="22"/>
      <c r="F56" s="22"/>
      <c r="G56" s="22"/>
      <c r="H56" s="22"/>
      <c r="I56" s="22"/>
      <c r="J56" s="22"/>
      <c r="K56" s="23"/>
      <c r="L56" s="24"/>
      <c r="M56" s="25"/>
      <c r="N56" s="25"/>
      <c r="O56" s="25"/>
      <c r="P56" s="24"/>
      <c r="Q56" s="24"/>
      <c r="R56" s="25"/>
      <c r="S56" s="25"/>
      <c r="T56" s="25"/>
      <c r="U56" s="24"/>
      <c r="V56" s="24"/>
      <c r="W56" s="25"/>
      <c r="X56" s="25"/>
      <c r="Y56" s="25"/>
      <c r="Z56" s="24"/>
      <c r="AA56" s="24"/>
      <c r="AB56" s="55"/>
      <c r="AC56" s="72">
        <v>302.2</v>
      </c>
      <c r="AD56" s="72">
        <v>302.2</v>
      </c>
      <c r="AE56" s="74">
        <v>100</v>
      </c>
    </row>
    <row r="57" spans="1:31" ht="15" customHeight="1">
      <c r="A57" s="27" t="s">
        <v>61</v>
      </c>
      <c r="B57" s="21" t="s">
        <v>51</v>
      </c>
      <c r="C57" s="91"/>
      <c r="D57" s="91"/>
      <c r="E57" s="91"/>
      <c r="F57" s="91"/>
      <c r="G57" s="91"/>
      <c r="H57" s="91"/>
      <c r="I57" s="91"/>
      <c r="J57" s="91"/>
      <c r="K57" s="92"/>
      <c r="L57" s="24">
        <v>5136000</v>
      </c>
      <c r="M57" s="93"/>
      <c r="N57" s="93"/>
      <c r="O57" s="93"/>
      <c r="P57" s="94"/>
      <c r="Q57" s="24">
        <v>9405720</v>
      </c>
      <c r="R57" s="93"/>
      <c r="S57" s="93"/>
      <c r="T57" s="93"/>
      <c r="U57" s="94"/>
      <c r="V57" s="24">
        <v>16240174</v>
      </c>
      <c r="W57" s="93"/>
      <c r="X57" s="93"/>
      <c r="Y57" s="93"/>
      <c r="Z57" s="94"/>
      <c r="AA57" s="24">
        <v>32656247.580000002</v>
      </c>
      <c r="AB57" s="55"/>
      <c r="AC57" s="72">
        <f>AC59+AC58</f>
        <v>18398.1</v>
      </c>
      <c r="AD57" s="72">
        <f>AD59+AD58</f>
        <v>18378.3</v>
      </c>
      <c r="AE57" s="74">
        <f t="shared" si="0"/>
        <v>99.8923801914328</v>
      </c>
    </row>
    <row r="58" spans="1:31" ht="34.5" customHeight="1">
      <c r="A58" s="27" t="s">
        <v>129</v>
      </c>
      <c r="B58" s="21" t="s">
        <v>130</v>
      </c>
      <c r="C58" s="22"/>
      <c r="D58" s="22"/>
      <c r="E58" s="22"/>
      <c r="F58" s="22"/>
      <c r="G58" s="22"/>
      <c r="H58" s="22"/>
      <c r="I58" s="22"/>
      <c r="J58" s="22"/>
      <c r="K58" s="23"/>
      <c r="L58" s="24"/>
      <c r="M58" s="25"/>
      <c r="N58" s="25"/>
      <c r="O58" s="25"/>
      <c r="P58" s="24"/>
      <c r="Q58" s="24"/>
      <c r="R58" s="25"/>
      <c r="S58" s="25"/>
      <c r="T58" s="25"/>
      <c r="U58" s="24"/>
      <c r="V58" s="24"/>
      <c r="W58" s="25"/>
      <c r="X58" s="25"/>
      <c r="Y58" s="25"/>
      <c r="Z58" s="24"/>
      <c r="AA58" s="24"/>
      <c r="AB58" s="55"/>
      <c r="AC58" s="72">
        <v>120.6</v>
      </c>
      <c r="AD58" s="72">
        <v>120.6</v>
      </c>
      <c r="AE58" s="74"/>
    </row>
    <row r="59" spans="1:31" ht="27" customHeight="1">
      <c r="A59" s="27" t="s">
        <v>84</v>
      </c>
      <c r="B59" s="21" t="s">
        <v>81</v>
      </c>
      <c r="C59" s="91"/>
      <c r="D59" s="91"/>
      <c r="E59" s="91"/>
      <c r="F59" s="91"/>
      <c r="G59" s="91"/>
      <c r="H59" s="91"/>
      <c r="I59" s="91"/>
      <c r="J59" s="91"/>
      <c r="K59" s="92"/>
      <c r="L59" s="24">
        <v>0</v>
      </c>
      <c r="M59" s="93"/>
      <c r="N59" s="93"/>
      <c r="O59" s="93"/>
      <c r="P59" s="94"/>
      <c r="Q59" s="24">
        <v>1150720</v>
      </c>
      <c r="R59" s="93"/>
      <c r="S59" s="93"/>
      <c r="T59" s="93"/>
      <c r="U59" s="94"/>
      <c r="V59" s="24">
        <v>4749174</v>
      </c>
      <c r="W59" s="93"/>
      <c r="X59" s="93"/>
      <c r="Y59" s="93"/>
      <c r="Z59" s="94"/>
      <c r="AA59" s="24">
        <v>10393918.3</v>
      </c>
      <c r="AB59" s="55"/>
      <c r="AC59" s="70">
        <v>18277.5</v>
      </c>
      <c r="AD59" s="72">
        <v>18257.7</v>
      </c>
      <c r="AE59" s="74">
        <f t="shared" si="0"/>
        <v>99.89167008617153</v>
      </c>
    </row>
    <row r="60" spans="1:31" ht="33.75" customHeight="1" thickBot="1">
      <c r="A60" s="77" t="s">
        <v>131</v>
      </c>
      <c r="B60" s="80" t="s">
        <v>132</v>
      </c>
      <c r="C60" s="33"/>
      <c r="D60" s="33"/>
      <c r="E60" s="33"/>
      <c r="F60" s="33"/>
      <c r="G60" s="34"/>
      <c r="H60" s="35"/>
      <c r="I60" s="29"/>
      <c r="J60" s="29"/>
      <c r="K60" s="29"/>
      <c r="L60" s="30">
        <v>458890242</v>
      </c>
      <c r="M60" s="30"/>
      <c r="N60" s="30"/>
      <c r="O60" s="30"/>
      <c r="P60" s="30"/>
      <c r="Q60" s="30">
        <v>1247933573</v>
      </c>
      <c r="R60" s="30"/>
      <c r="S60" s="30"/>
      <c r="T60" s="30"/>
      <c r="U60" s="30"/>
      <c r="V60" s="30">
        <v>1860610928</v>
      </c>
      <c r="W60" s="30"/>
      <c r="X60" s="30"/>
      <c r="Y60" s="30"/>
      <c r="Z60" s="30"/>
      <c r="AA60" s="30">
        <v>2926008711.53</v>
      </c>
      <c r="AB60" s="30"/>
      <c r="AC60" s="78">
        <v>-200</v>
      </c>
      <c r="AD60" s="81">
        <v>-200</v>
      </c>
      <c r="AE60" s="78">
        <f t="shared" si="0"/>
        <v>100</v>
      </c>
    </row>
    <row r="61" spans="1:31" ht="18" customHeight="1" thickBot="1">
      <c r="A61" s="58" t="s">
        <v>46</v>
      </c>
      <c r="B61" s="59"/>
      <c r="C61" s="60"/>
      <c r="D61" s="60"/>
      <c r="E61" s="60"/>
      <c r="F61" s="60"/>
      <c r="G61" s="59"/>
      <c r="H61" s="61"/>
      <c r="I61" s="62">
        <v>0</v>
      </c>
      <c r="J61" s="63">
        <v>0</v>
      </c>
      <c r="K61" s="64">
        <v>0</v>
      </c>
      <c r="L61" s="61">
        <v>458890242</v>
      </c>
      <c r="M61" s="61">
        <v>0</v>
      </c>
      <c r="N61" s="61">
        <v>0</v>
      </c>
      <c r="O61" s="61">
        <v>0</v>
      </c>
      <c r="P61" s="61">
        <v>0</v>
      </c>
      <c r="Q61" s="61">
        <v>1247933573</v>
      </c>
      <c r="R61" s="61">
        <v>0</v>
      </c>
      <c r="S61" s="61">
        <v>0</v>
      </c>
      <c r="T61" s="61">
        <v>0</v>
      </c>
      <c r="U61" s="61">
        <v>0</v>
      </c>
      <c r="V61" s="61">
        <v>1860610928</v>
      </c>
      <c r="W61" s="61">
        <v>0</v>
      </c>
      <c r="X61" s="61">
        <v>0</v>
      </c>
      <c r="Y61" s="61">
        <v>0</v>
      </c>
      <c r="Z61" s="61">
        <v>0</v>
      </c>
      <c r="AA61" s="65">
        <v>2926008711.53</v>
      </c>
      <c r="AB61" s="66"/>
      <c r="AC61" s="73">
        <f>AC11+AC47+AC60</f>
        <v>51697</v>
      </c>
      <c r="AD61" s="73">
        <f>AD11+AD47+AD60</f>
        <v>52178.50000000001</v>
      </c>
      <c r="AE61" s="79">
        <f t="shared" si="0"/>
        <v>100.93138866858813</v>
      </c>
    </row>
    <row r="62" spans="1:31" ht="11.25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1.25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31"/>
    </row>
    <row r="64" spans="1:31" ht="11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31"/>
    </row>
    <row r="65" spans="1:31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31"/>
    </row>
  </sheetData>
  <sheetProtection/>
  <mergeCells count="126">
    <mergeCell ref="C59:K59"/>
    <mergeCell ref="M59:P59"/>
    <mergeCell ref="R59:U59"/>
    <mergeCell ref="W59:Z59"/>
    <mergeCell ref="W57:Z57"/>
    <mergeCell ref="W54:Z54"/>
    <mergeCell ref="R57:U57"/>
    <mergeCell ref="C51:K51"/>
    <mergeCell ref="M51:P51"/>
    <mergeCell ref="R51:U51"/>
    <mergeCell ref="W51:Z51"/>
    <mergeCell ref="C55:K55"/>
    <mergeCell ref="M55:P55"/>
    <mergeCell ref="C54:K54"/>
    <mergeCell ref="C53:K53"/>
    <mergeCell ref="W55:Z55"/>
    <mergeCell ref="R53:U53"/>
    <mergeCell ref="C40:K40"/>
    <mergeCell ref="M40:P40"/>
    <mergeCell ref="C31:K31"/>
    <mergeCell ref="C57:K57"/>
    <mergeCell ref="M57:P57"/>
    <mergeCell ref="M35:P35"/>
    <mergeCell ref="C33:K33"/>
    <mergeCell ref="M53:P53"/>
    <mergeCell ref="M54:P54"/>
    <mergeCell ref="M34:P34"/>
    <mergeCell ref="W14:Z14"/>
    <mergeCell ref="C21:K21"/>
    <mergeCell ref="M21:P21"/>
    <mergeCell ref="R26:U26"/>
    <mergeCell ref="C28:K28"/>
    <mergeCell ref="W53:Z53"/>
    <mergeCell ref="M47:P47"/>
    <mergeCell ref="C43:K43"/>
    <mergeCell ref="M43:P43"/>
    <mergeCell ref="C29:K29"/>
    <mergeCell ref="M30:P30"/>
    <mergeCell ref="R34:U34"/>
    <mergeCell ref="M31:P31"/>
    <mergeCell ref="C30:K30"/>
    <mergeCell ref="C14:K14"/>
    <mergeCell ref="M14:P14"/>
    <mergeCell ref="R14:U14"/>
    <mergeCell ref="M29:P29"/>
    <mergeCell ref="C22:K22"/>
    <mergeCell ref="M22:P22"/>
    <mergeCell ref="R48:U48"/>
    <mergeCell ref="R35:U35"/>
    <mergeCell ref="R32:U32"/>
    <mergeCell ref="W32:Z32"/>
    <mergeCell ref="W33:Z33"/>
    <mergeCell ref="R33:U33"/>
    <mergeCell ref="W35:Z35"/>
    <mergeCell ref="R42:U42"/>
    <mergeCell ref="W34:Z34"/>
    <mergeCell ref="W48:Z48"/>
    <mergeCell ref="R50:U50"/>
    <mergeCell ref="R55:U55"/>
    <mergeCell ref="R54:U54"/>
    <mergeCell ref="W50:Z50"/>
    <mergeCell ref="W47:Z47"/>
    <mergeCell ref="R40:U40"/>
    <mergeCell ref="W40:Z40"/>
    <mergeCell ref="W42:Z42"/>
    <mergeCell ref="R43:U43"/>
    <mergeCell ref="W43:Z43"/>
    <mergeCell ref="R49:U49"/>
    <mergeCell ref="W49:Z49"/>
    <mergeCell ref="R47:U47"/>
    <mergeCell ref="C42:K42"/>
    <mergeCell ref="M42:P42"/>
    <mergeCell ref="M32:P32"/>
    <mergeCell ref="C35:K35"/>
    <mergeCell ref="C32:K32"/>
    <mergeCell ref="M33:P33"/>
    <mergeCell ref="C34:K34"/>
    <mergeCell ref="C50:K50"/>
    <mergeCell ref="M50:P50"/>
    <mergeCell ref="C49:K49"/>
    <mergeCell ref="M49:P49"/>
    <mergeCell ref="C48:K48"/>
    <mergeCell ref="M48:P48"/>
    <mergeCell ref="C47:K47"/>
    <mergeCell ref="C24:K24"/>
    <mergeCell ref="M24:P24"/>
    <mergeCell ref="C23:K23"/>
    <mergeCell ref="M23:P23"/>
    <mergeCell ref="C26:K26"/>
    <mergeCell ref="M26:P26"/>
    <mergeCell ref="C27:K27"/>
    <mergeCell ref="M27:P27"/>
    <mergeCell ref="M28:P28"/>
    <mergeCell ref="R24:U24"/>
    <mergeCell ref="W24:Z24"/>
    <mergeCell ref="R23:U23"/>
    <mergeCell ref="W23:Z23"/>
    <mergeCell ref="W26:Z26"/>
    <mergeCell ref="R21:U21"/>
    <mergeCell ref="W21:Z21"/>
    <mergeCell ref="R22:U22"/>
    <mergeCell ref="W22:Z22"/>
    <mergeCell ref="W27:Z27"/>
    <mergeCell ref="W31:Z31"/>
    <mergeCell ref="R30:U30"/>
    <mergeCell ref="W30:Z30"/>
    <mergeCell ref="R29:U29"/>
    <mergeCell ref="W29:Z29"/>
    <mergeCell ref="R28:U28"/>
    <mergeCell ref="W28:Z28"/>
    <mergeCell ref="R31:U31"/>
    <mergeCell ref="R27:U27"/>
    <mergeCell ref="C12:K12"/>
    <mergeCell ref="M12:P12"/>
    <mergeCell ref="R12:U12"/>
    <mergeCell ref="W12:Z12"/>
    <mergeCell ref="C13:K13"/>
    <mergeCell ref="M13:P13"/>
    <mergeCell ref="R13:U13"/>
    <mergeCell ref="W13:Z13"/>
    <mergeCell ref="AC9:AC10"/>
    <mergeCell ref="C11:K11"/>
    <mergeCell ref="M11:P11"/>
    <mergeCell ref="R11:U11"/>
    <mergeCell ref="W11:Z11"/>
    <mergeCell ref="A5:AD7"/>
  </mergeCells>
  <printOptions/>
  <pageMargins left="0.7480314960629921" right="0.15748031496062992" top="0.5905511811023623" bottom="0.3937007874015748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User</cp:lastModifiedBy>
  <cp:lastPrinted>2015-03-30T02:30:07Z</cp:lastPrinted>
  <dcterms:created xsi:type="dcterms:W3CDTF">2010-03-17T11:43:33Z</dcterms:created>
  <dcterms:modified xsi:type="dcterms:W3CDTF">2015-03-30T02:30:17Z</dcterms:modified>
  <cp:category/>
  <cp:version/>
  <cp:contentType/>
  <cp:contentStatus/>
</cp:coreProperties>
</file>