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tabRatio="857" activeTab="0"/>
  </bookViews>
  <sheets>
    <sheet name="Прил 9" sheetId="1" r:id="rId1"/>
  </sheets>
  <definedNames>
    <definedName name="_xlnm._FilterDatabase" localSheetId="0" hidden="1">'Прил 9'!$A$11:$D$27</definedName>
  </definedNames>
  <calcPr fullCalcOnLoad="1"/>
</workbook>
</file>

<file path=xl/sharedStrings.xml><?xml version="1.0" encoding="utf-8"?>
<sst xmlns="http://schemas.openxmlformats.org/spreadsheetml/2006/main" count="77" uniqueCount="51">
  <si>
    <t/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</si>
  <si>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</si>
  <si>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</si>
  <si>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</si>
  <si>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</si>
  <si>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</si>
  <si>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</si>
  <si>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</si>
  <si>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</si>
  <si>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</si>
  <si>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</si>
  <si>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</si>
  <si>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КУЛЬТУРА, КИНЕМАТОГРАФИЯ</t>
  </si>
  <si>
    <t>Культура</t>
  </si>
  <si>
    <t>Итого</t>
  </si>
  <si>
    <t>Рз</t>
  </si>
  <si>
    <t>ПР</t>
  </si>
  <si>
    <t>02</t>
  </si>
  <si>
    <t>04</t>
  </si>
  <si>
    <t>11</t>
  </si>
  <si>
    <t>13</t>
  </si>
  <si>
    <t>03</t>
  </si>
  <si>
    <t>14</t>
  </si>
  <si>
    <t>01</t>
  </si>
  <si>
    <t>09</t>
  </si>
  <si>
    <t>08</t>
  </si>
  <si>
    <t>00</t>
  </si>
  <si>
    <t>Распределение бюджетных ассигнований по разделам и подразделам</t>
  </si>
  <si>
    <t>Органы юстиции</t>
  </si>
  <si>
    <t>рублей</t>
  </si>
  <si>
    <t>Сумма на год</t>
  </si>
  <si>
    <t>в т.ч за счет субвенции</t>
  </si>
  <si>
    <t xml:space="preserve"> </t>
  </si>
  <si>
    <t>10</t>
  </si>
  <si>
    <t>СОЦИАЛЬНАЯ ПОЛИТИКА</t>
  </si>
  <si>
    <t>Пенсионное обеспечение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</si>
  <si>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</si>
  <si>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</si>
  <si>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</si>
  <si>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</si>
  <si>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 xml:space="preserve">классификации расходов бюджета городского поселения Куминский </t>
  </si>
  <si>
    <t>2025 год</t>
  </si>
  <si>
    <t>на плановый период 2025 и 2026 годов</t>
  </si>
  <si>
    <t>2026 год</t>
  </si>
  <si>
    <t xml:space="preserve"> Приложение 9</t>
  </si>
  <si>
    <t>ЖИЛИЩНО-КОММУНАЛЬНОЕ ХОЗЯЙСТВО</t>
  </si>
  <si>
    <t>05</t>
  </si>
  <si>
    <t>Жилищное хозяйство</t>
  </si>
  <si>
    <t>ОБРАЗОВАНИЕ</t>
  </si>
  <si>
    <t>07</t>
  </si>
  <si>
    <t>Молодежная политика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</si>
</sst>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 horizontal="right"/>
    </xf>
    <xf numFmtId="0" fontId="46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130" zoomScaleNormal="130" zoomScalePageLayoutView="0" workbookViewId="0" topLeftCell="A1">
      <selection activeCell="A12" sqref="A12:G31"/>
    </sheetView>
  </sheetViews>
  <sheetFormatPr defaultColWidth="8.8515625" defaultRowHeight="12.75"/>
  <cols>
    <col min="1" max="1" width="31.7109375" style="3" customWidth="1"/>
    <col min="2" max="2" width="3.28125" style="12" customWidth="1"/>
    <col min="3" max="3" width="3.421875" style="12" customWidth="1"/>
    <col min="4" max="4" width="11.140625" style="3" customWidth="1"/>
    <col min="5" max="5" width="10.140625" style="13" customWidth="1"/>
    <col min="6" max="6" width="9.57421875" style="11" customWidth="1"/>
    <col min="7" max="7" width="11.140625" style="11" customWidth="1"/>
    <col min="8" max="8" width="14.8515625" style="11" customWidth="1"/>
    <col min="9" max="9" width="13.140625" style="11" customWidth="1"/>
    <col min="10" max="16384" width="8.8515625" style="11" customWidth="1"/>
  </cols>
  <sheetData>
    <row r="1" spans="1:7" s="3" customFormat="1" ht="11.25">
      <c r="A1" s="2" t="s">
        <v>0</v>
      </c>
      <c r="C1" s="4"/>
      <c r="D1" s="5"/>
      <c r="E1" s="6"/>
      <c r="F1" s="2"/>
      <c r="G1" s="14" t="s">
        <v>44</v>
      </c>
    </row>
    <row r="2" spans="1:7" s="3" customFormat="1" ht="11.25">
      <c r="A2" s="2"/>
      <c r="C2" s="4"/>
      <c r="D2" s="5"/>
      <c r="E2" s="6"/>
      <c r="F2" s="2"/>
      <c r="G2" s="14" t="s">
        <v>36</v>
      </c>
    </row>
    <row r="3" spans="1:7" s="3" customFormat="1" ht="11.25">
      <c r="A3" s="2"/>
      <c r="C3" s="4"/>
      <c r="D3" s="5"/>
      <c r="E3" s="6"/>
      <c r="F3" s="2"/>
      <c r="G3" s="14" t="s">
        <v>37</v>
      </c>
    </row>
    <row r="4" spans="1:7" s="3" customFormat="1" ht="11.25">
      <c r="A4" s="2"/>
      <c r="C4" s="4"/>
      <c r="D4" s="5"/>
      <c r="E4" s="6"/>
      <c r="F4" s="2"/>
      <c r="G4" s="14" t="s">
        <v>38</v>
      </c>
    </row>
    <row r="5" spans="1:7" s="3" customFormat="1" ht="11.25">
      <c r="A5" s="2"/>
      <c r="B5" s="4"/>
      <c r="C5" s="4"/>
      <c r="D5" s="5"/>
      <c r="E5" s="6"/>
      <c r="F5" s="2"/>
      <c r="G5" s="3" t="s">
        <v>39</v>
      </c>
    </row>
    <row r="6" spans="1:7" s="9" customFormat="1" ht="11.25">
      <c r="A6" s="22" t="s">
        <v>27</v>
      </c>
      <c r="B6" s="22"/>
      <c r="C6" s="22"/>
      <c r="D6" s="22"/>
      <c r="E6" s="22"/>
      <c r="F6" s="22"/>
      <c r="G6" s="22"/>
    </row>
    <row r="7" spans="1:7" s="9" customFormat="1" ht="11.25">
      <c r="A7" s="22" t="s">
        <v>40</v>
      </c>
      <c r="B7" s="22"/>
      <c r="C7" s="22"/>
      <c r="D7" s="22"/>
      <c r="E7" s="22"/>
      <c r="F7" s="22"/>
      <c r="G7" s="22"/>
    </row>
    <row r="8" spans="1:7" s="9" customFormat="1" ht="11.25">
      <c r="A8" s="22" t="s">
        <v>42</v>
      </c>
      <c r="B8" s="22"/>
      <c r="C8" s="22"/>
      <c r="D8" s="22"/>
      <c r="E8" s="22"/>
      <c r="F8" s="22"/>
      <c r="G8" s="22"/>
    </row>
    <row r="9" spans="1:7" s="9" customFormat="1" ht="11.25">
      <c r="A9" s="15"/>
      <c r="B9" s="7"/>
      <c r="C9" s="7"/>
      <c r="D9" s="8"/>
      <c r="E9" s="10"/>
      <c r="F9" s="10"/>
      <c r="G9" s="16" t="s">
        <v>29</v>
      </c>
    </row>
    <row r="10" spans="1:7" s="9" customFormat="1" ht="11.25">
      <c r="A10" s="19" t="s">
        <v>1</v>
      </c>
      <c r="B10" s="20" t="s">
        <v>15</v>
      </c>
      <c r="C10" s="20" t="s">
        <v>16</v>
      </c>
      <c r="D10" s="21" t="s">
        <v>30</v>
      </c>
      <c r="E10" s="21"/>
      <c r="F10" s="21"/>
      <c r="G10" s="21"/>
    </row>
    <row r="11" spans="1:9" s="3" customFormat="1" ht="22.5">
      <c r="A11" s="19"/>
      <c r="B11" s="20"/>
      <c r="C11" s="20"/>
      <c r="D11" s="17" t="s">
        <v>41</v>
      </c>
      <c r="E11" s="17" t="s">
        <v>31</v>
      </c>
      <c r="F11" s="17" t="s">
        <v>43</v>
      </c>
      <c r="G11" s="17" t="s">
        <v>31</v>
      </c>
      <c r="I11" s="3" t="s">
        <v>32</v>
      </c>
    </row>
    <row r="12" spans="1:7" s="3" customFormat="1" ht="12.75" customHeight="1">
      <c r="A12" s="23" t="s">
        <v>2</v>
      </c>
      <c r="B12" s="1" t="s">
        <v>23</v>
      </c>
      <c r="C12" s="1" t="s">
        <v>26</v>
      </c>
      <c r="D12" s="24">
        <f>25739000</f>
        <v>25739000</v>
      </c>
      <c r="E12" s="24"/>
      <c r="F12" s="24">
        <f>26769000</f>
        <v>26769000</v>
      </c>
      <c r="G12" s="24"/>
    </row>
    <row r="13" spans="1:7" s="3" customFormat="1" ht="33.75">
      <c r="A13" s="23" t="s">
        <v>3</v>
      </c>
      <c r="B13" s="1" t="s">
        <v>23</v>
      </c>
      <c r="C13" s="1" t="s">
        <v>17</v>
      </c>
      <c r="D13" s="24">
        <f>2325000</f>
        <v>2325000</v>
      </c>
      <c r="E13" s="24"/>
      <c r="F13" s="24">
        <f>2325000</f>
        <v>2325000</v>
      </c>
      <c r="G13" s="24"/>
    </row>
    <row r="14" spans="1:7" s="3" customFormat="1" ht="56.25">
      <c r="A14" s="23" t="s">
        <v>4</v>
      </c>
      <c r="B14" s="1" t="s">
        <v>23</v>
      </c>
      <c r="C14" s="1" t="s">
        <v>18</v>
      </c>
      <c r="D14" s="24">
        <f>12369000</f>
        <v>12369000</v>
      </c>
      <c r="E14" s="24"/>
      <c r="F14" s="24">
        <f>12369000</f>
        <v>12369000</v>
      </c>
      <c r="G14" s="24"/>
    </row>
    <row r="15" spans="1:7" s="18" customFormat="1" ht="11.25">
      <c r="A15" s="23" t="s">
        <v>5</v>
      </c>
      <c r="B15" s="1" t="s">
        <v>23</v>
      </c>
      <c r="C15" s="1" t="s">
        <v>19</v>
      </c>
      <c r="D15" s="24">
        <f>10000</f>
        <v>10000</v>
      </c>
      <c r="E15" s="24"/>
      <c r="F15" s="24">
        <f>10000</f>
        <v>10000</v>
      </c>
      <c r="G15" s="24"/>
    </row>
    <row r="16" spans="1:7" s="3" customFormat="1" ht="11.25">
      <c r="A16" s="23" t="s">
        <v>6</v>
      </c>
      <c r="B16" s="1" t="s">
        <v>23</v>
      </c>
      <c r="C16" s="1" t="s">
        <v>20</v>
      </c>
      <c r="D16" s="24">
        <f>11035000</f>
        <v>11035000</v>
      </c>
      <c r="E16" s="24"/>
      <c r="F16" s="24">
        <f>12065000</f>
        <v>12065000</v>
      </c>
      <c r="G16" s="24"/>
    </row>
    <row r="17" spans="1:7" s="3" customFormat="1" ht="33.75">
      <c r="A17" s="23" t="s">
        <v>7</v>
      </c>
      <c r="B17" s="1" t="s">
        <v>21</v>
      </c>
      <c r="C17" s="1" t="s">
        <v>26</v>
      </c>
      <c r="D17" s="24">
        <f>41987.32</f>
        <v>41987.32</v>
      </c>
      <c r="E17" s="25">
        <f>D18</f>
        <v>19799.82</v>
      </c>
      <c r="F17" s="24">
        <f>41987.32</f>
        <v>41987.32</v>
      </c>
      <c r="G17" s="25">
        <f>F18</f>
        <v>19799.82</v>
      </c>
    </row>
    <row r="18" spans="1:7" s="3" customFormat="1" ht="11.25">
      <c r="A18" s="23" t="s">
        <v>28</v>
      </c>
      <c r="B18" s="1" t="s">
        <v>21</v>
      </c>
      <c r="C18" s="1" t="s">
        <v>18</v>
      </c>
      <c r="D18" s="24">
        <f>19799.82</f>
        <v>19799.82</v>
      </c>
      <c r="E18" s="25">
        <f>D18</f>
        <v>19799.82</v>
      </c>
      <c r="F18" s="24">
        <f>19799.82</f>
        <v>19799.82</v>
      </c>
      <c r="G18" s="25">
        <f>F18</f>
        <v>19799.82</v>
      </c>
    </row>
    <row r="19" spans="1:7" s="3" customFormat="1" ht="33.75">
      <c r="A19" s="23" t="s">
        <v>8</v>
      </c>
      <c r="B19" s="1" t="s">
        <v>21</v>
      </c>
      <c r="C19" s="1" t="s">
        <v>22</v>
      </c>
      <c r="D19" s="24">
        <f>22187.5</f>
        <v>22187.5</v>
      </c>
      <c r="E19" s="24"/>
      <c r="F19" s="24">
        <f>22187.5</f>
        <v>22187.5</v>
      </c>
      <c r="G19" s="24"/>
    </row>
    <row r="20" spans="1:7" s="3" customFormat="1" ht="11.25">
      <c r="A20" s="23" t="s">
        <v>9</v>
      </c>
      <c r="B20" s="1" t="s">
        <v>18</v>
      </c>
      <c r="C20" s="1" t="s">
        <v>26</v>
      </c>
      <c r="D20" s="24">
        <f>7584888</f>
        <v>7584888</v>
      </c>
      <c r="E20" s="24"/>
      <c r="F20" s="24">
        <f>7586888</f>
        <v>7586888</v>
      </c>
      <c r="G20" s="24"/>
    </row>
    <row r="21" spans="1:7" s="3" customFormat="1" ht="11.25">
      <c r="A21" s="23" t="s">
        <v>10</v>
      </c>
      <c r="B21" s="1" t="s">
        <v>18</v>
      </c>
      <c r="C21" s="1" t="s">
        <v>23</v>
      </c>
      <c r="D21" s="24">
        <f>1659788</f>
        <v>1659788</v>
      </c>
      <c r="E21" s="24"/>
      <c r="F21" s="24">
        <f>1659788</f>
        <v>1659788</v>
      </c>
      <c r="G21" s="24"/>
    </row>
    <row r="22" spans="1:7" s="3" customFormat="1" ht="11.25">
      <c r="A22" s="23" t="s">
        <v>11</v>
      </c>
      <c r="B22" s="1" t="s">
        <v>18</v>
      </c>
      <c r="C22" s="1" t="s">
        <v>24</v>
      </c>
      <c r="D22" s="24">
        <f>5925100</f>
        <v>5925100</v>
      </c>
      <c r="E22" s="24"/>
      <c r="F22" s="24">
        <f>5927100</f>
        <v>5927100</v>
      </c>
      <c r="G22" s="24"/>
    </row>
    <row r="23" spans="1:7" s="3" customFormat="1" ht="22.5">
      <c r="A23" s="23" t="s">
        <v>45</v>
      </c>
      <c r="B23" s="1" t="s">
        <v>46</v>
      </c>
      <c r="C23" s="1" t="s">
        <v>26</v>
      </c>
      <c r="D23" s="24">
        <f>240000</f>
        <v>240000</v>
      </c>
      <c r="E23" s="24"/>
      <c r="F23" s="24">
        <f>240000</f>
        <v>240000</v>
      </c>
      <c r="G23" s="24"/>
    </row>
    <row r="24" spans="1:7" s="3" customFormat="1" ht="11.25">
      <c r="A24" s="23" t="s">
        <v>47</v>
      </c>
      <c r="B24" s="1" t="s">
        <v>46</v>
      </c>
      <c r="C24" s="1" t="s">
        <v>23</v>
      </c>
      <c r="D24" s="24">
        <f>240000</f>
        <v>240000</v>
      </c>
      <c r="E24" s="24"/>
      <c r="F24" s="24">
        <f>240000</f>
        <v>240000</v>
      </c>
      <c r="G24" s="24"/>
    </row>
    <row r="25" spans="1:7" s="3" customFormat="1" ht="11.25">
      <c r="A25" s="23" t="s">
        <v>48</v>
      </c>
      <c r="B25" s="1" t="s">
        <v>49</v>
      </c>
      <c r="C25" s="1" t="s">
        <v>26</v>
      </c>
      <c r="D25" s="24">
        <f>570000</f>
        <v>570000</v>
      </c>
      <c r="E25" s="24"/>
      <c r="F25" s="24">
        <f>570000</f>
        <v>570000</v>
      </c>
      <c r="G25" s="24"/>
    </row>
    <row r="26" spans="1:7" s="3" customFormat="1" ht="11.25">
      <c r="A26" s="23" t="s">
        <v>50</v>
      </c>
      <c r="B26" s="1" t="s">
        <v>49</v>
      </c>
      <c r="C26" s="1" t="s">
        <v>49</v>
      </c>
      <c r="D26" s="24">
        <f>570000</f>
        <v>570000</v>
      </c>
      <c r="E26" s="24"/>
      <c r="F26" s="24">
        <f>570000</f>
        <v>570000</v>
      </c>
      <c r="G26" s="24"/>
    </row>
    <row r="27" spans="1:7" s="3" customFormat="1" ht="11.25">
      <c r="A27" s="23" t="s">
        <v>12</v>
      </c>
      <c r="B27" s="1" t="s">
        <v>25</v>
      </c>
      <c r="C27" s="1" t="s">
        <v>26</v>
      </c>
      <c r="D27" s="24">
        <f>7664186.5</f>
        <v>7664186.5</v>
      </c>
      <c r="E27" s="24"/>
      <c r="F27" s="24">
        <f>6702786.5</f>
        <v>6702786.5</v>
      </c>
      <c r="G27" s="24"/>
    </row>
    <row r="28" spans="1:7" ht="11.25">
      <c r="A28" s="23" t="s">
        <v>13</v>
      </c>
      <c r="B28" s="1" t="s">
        <v>25</v>
      </c>
      <c r="C28" s="1" t="s">
        <v>23</v>
      </c>
      <c r="D28" s="24">
        <f>7664186.5</f>
        <v>7664186.5</v>
      </c>
      <c r="E28" s="24"/>
      <c r="F28" s="24">
        <f>6702786.5</f>
        <v>6702786.5</v>
      </c>
      <c r="G28" s="24"/>
    </row>
    <row r="29" spans="1:7" ht="11.25">
      <c r="A29" s="23" t="s">
        <v>34</v>
      </c>
      <c r="B29" s="1" t="s">
        <v>33</v>
      </c>
      <c r="C29" s="1" t="s">
        <v>26</v>
      </c>
      <c r="D29" s="24">
        <f>579876</f>
        <v>579876</v>
      </c>
      <c r="E29" s="24"/>
      <c r="F29" s="24">
        <f>579876</f>
        <v>579876</v>
      </c>
      <c r="G29" s="24"/>
    </row>
    <row r="30" spans="1:7" ht="11.25">
      <c r="A30" s="23" t="s">
        <v>35</v>
      </c>
      <c r="B30" s="1" t="s">
        <v>33</v>
      </c>
      <c r="C30" s="1" t="s">
        <v>23</v>
      </c>
      <c r="D30" s="24">
        <f>579876</f>
        <v>579876</v>
      </c>
      <c r="E30" s="24"/>
      <c r="F30" s="24">
        <f>579876</f>
        <v>579876</v>
      </c>
      <c r="G30" s="24"/>
    </row>
    <row r="31" spans="1:7" ht="11.25">
      <c r="A31" s="23" t="s">
        <v>14</v>
      </c>
      <c r="B31" s="26"/>
      <c r="C31" s="26"/>
      <c r="D31" s="24">
        <f>42419937.82</f>
        <v>42419937.82</v>
      </c>
      <c r="E31" s="25">
        <f>E17</f>
        <v>19799.82</v>
      </c>
      <c r="F31" s="24">
        <f>42490537.82</f>
        <v>42490537.82</v>
      </c>
      <c r="G31" s="25">
        <f>G17</f>
        <v>19799.82</v>
      </c>
    </row>
  </sheetData>
  <sheetProtection/>
  <autoFilter ref="A11:D27"/>
  <mergeCells count="7">
    <mergeCell ref="A10:A11"/>
    <mergeCell ref="B10:B11"/>
    <mergeCell ref="C10:C11"/>
    <mergeCell ref="D10:G10"/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2020-11-16T09:38:06Z</cp:lastPrinted>
  <dcterms:created xsi:type="dcterms:W3CDTF">2018-10-24T13:57:21Z</dcterms:created>
  <dcterms:modified xsi:type="dcterms:W3CDTF">2023-11-13T16:38:37Z</dcterms:modified>
  <cp:category/>
  <cp:version/>
  <cp:contentType/>
  <cp:contentStatus/>
</cp:coreProperties>
</file>