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4" i="1"/>
  <c r="F46" l="1"/>
  <c r="E46"/>
  <c r="F45"/>
  <c r="G45"/>
  <c r="H45" s="1"/>
  <c r="E45"/>
  <c r="H41"/>
  <c r="H40"/>
  <c r="F43"/>
  <c r="F42" s="1"/>
  <c r="G43"/>
  <c r="G42" s="1"/>
  <c r="E43"/>
  <c r="E42"/>
  <c r="F35"/>
  <c r="G35"/>
  <c r="G46" s="1"/>
  <c r="H46" s="1"/>
  <c r="F34"/>
  <c r="G34"/>
  <c r="E35"/>
  <c r="E34"/>
  <c r="E33"/>
  <c r="H32"/>
  <c r="H31"/>
  <c r="H29"/>
  <c r="H23"/>
  <c r="H22"/>
  <c r="F19"/>
  <c r="H19" s="1"/>
  <c r="G19"/>
  <c r="E19"/>
  <c r="E47" s="1"/>
  <c r="H13"/>
  <c r="H15"/>
  <c r="H42" l="1"/>
  <c r="H43"/>
  <c r="H34"/>
  <c r="F33"/>
  <c r="F47"/>
  <c r="H35"/>
  <c r="G33"/>
  <c r="H33" l="1"/>
  <c r="F25"/>
  <c r="F26" s="1"/>
  <c r="G25"/>
  <c r="E26"/>
  <c r="E25"/>
  <c r="F17"/>
  <c r="G17"/>
  <c r="G44" s="1"/>
  <c r="E17"/>
  <c r="E44" s="1"/>
  <c r="G26" l="1"/>
  <c r="H25"/>
  <c r="F44"/>
  <c r="H44" s="1"/>
  <c r="H17"/>
  <c r="H26" l="1"/>
  <c r="G47"/>
  <c r="H47" s="1"/>
</calcChain>
</file>

<file path=xl/sharedStrings.xml><?xml version="1.0" encoding="utf-8"?>
<sst xmlns="http://schemas.openxmlformats.org/spreadsheetml/2006/main" count="79" uniqueCount="50">
  <si>
    <t>№ п/п</t>
  </si>
  <si>
    <t>Мероприятия муниципальной программы</t>
  </si>
  <si>
    <t>Ответственный исполнитель/ соисполнитель</t>
  </si>
  <si>
    <t>Источники финансирования</t>
  </si>
  <si>
    <t>всего</t>
  </si>
  <si>
    <t>в том числе</t>
  </si>
  <si>
    <t>2019г.</t>
  </si>
  <si>
    <t>Подпрограмма 1 «Обеспечение прав граждан на доступ к культурным ценностям и информации»</t>
  </si>
  <si>
    <t>Цель подпрограммы: сохранение и популяризация объектов культурного наследия народов Российской Федерации, Ханты-Мансийского автономного округа – Югры, расположенных на территории муниципального образования городское поселение Куминский</t>
  </si>
  <si>
    <t>Задача 1 «Укрепление материально-технической базы учреждения»</t>
  </si>
  <si>
    <t>1.1.</t>
  </si>
  <si>
    <t>УК и МО</t>
  </si>
  <si>
    <t>Бюджет автономного округа</t>
  </si>
  <si>
    <t>1.2.</t>
  </si>
  <si>
    <t>МКУ «ЦКМ «Камертон»</t>
  </si>
  <si>
    <t>Бюджет МО</t>
  </si>
  <si>
    <t>1.3.</t>
  </si>
  <si>
    <t>Итого по задаче 2</t>
  </si>
  <si>
    <t>Задача 2 «Обеспечение комплексной безопасности учреждения»</t>
  </si>
  <si>
    <t>2.1.</t>
  </si>
  <si>
    <t>2.2.</t>
  </si>
  <si>
    <t>3.1.</t>
  </si>
  <si>
    <t>3.2.</t>
  </si>
  <si>
    <t>Бюджет Кондинского района</t>
  </si>
  <si>
    <t>3.3.</t>
  </si>
  <si>
    <t>Итого по задаче 3</t>
  </si>
  <si>
    <t>Итого по задаче 1</t>
  </si>
  <si>
    <t>ВСЕГО ПО ПРОГРАММЕ</t>
  </si>
  <si>
    <t>ВСЕГО</t>
  </si>
  <si>
    <t xml:space="preserve">Бюджет МО </t>
  </si>
  <si>
    <t>Задача 3 «Обеспечение деятельности учреждения»</t>
  </si>
  <si>
    <t>Подпрограмма 2 «Укрепление единого культурного пространства»</t>
  </si>
  <si>
    <t>Цель подпрограммы: обеспечение прав граждан в культурной жизни, реализация творческого потенциала жителей городского поселения Куминский</t>
  </si>
  <si>
    <t>Задача 1 «Расходы на организацию и проведение культурных мероприятий разных уровней»</t>
  </si>
  <si>
    <t>% исполнения</t>
  </si>
  <si>
    <t>Строительство или покупка объектов, предназначенных для размещения учреждений культуры (0911100590)</t>
  </si>
  <si>
    <t>Косметичесий ремонт здания учреждения культуры (гп Куминский) (0911200590)</t>
  </si>
  <si>
    <t>Обновление парка музыкальных инструментов, оборудования, цифровой техники, сценических костюмов, инвентаря. (0911300590)</t>
  </si>
  <si>
    <t>Проведение мероприятий по укреплению комплексной безопасности объектов культуры, охранно-пожарной сигнализации (0912100590)</t>
  </si>
  <si>
    <t>Заключение договоров на специализированную охрану объекта культуры установка и обслуживание систем видеонаблюдения. (0912200590)</t>
  </si>
  <si>
    <t>Расходы на обеспечение деятельности (оказание услуг) учреждением. (0913100590)</t>
  </si>
  <si>
    <t>Расходы, направленные на исполнение целевых показателей и повышение оплаты труда работников муниципальных учреждений культуры (0913272580)</t>
  </si>
  <si>
    <t>Расходы на повышение оплаты труда (0913375150)</t>
  </si>
  <si>
    <t>Расходы на проведение мероприятий местного значения и участие в мероприятиях районного, регионального, окружного, международного уровня, обеспечение творческого роста самодеятельных коллективов (0921100590)</t>
  </si>
  <si>
    <t>Расходы на подготовку и проведение мероприятий, посвященных празднованию 55-летнего юбилея Дня поселка (0921200590)</t>
  </si>
  <si>
    <t>Начальник отдела финансово-экономической деятельности                           ______________________       А.Н. Шепелина</t>
  </si>
  <si>
    <t xml:space="preserve">Отчет об исполнении  муниципальной программе 
«Развитие многонациональной культуры на территории 
муниципального образования городское поселение Куминский 
на 2019-2021 годы» за 3 квартал 2019 года
</t>
  </si>
  <si>
    <t>План по программе на 01.10.2019 года</t>
  </si>
  <si>
    <t>Утверждено в бюджете на 01.10.2019 года</t>
  </si>
  <si>
    <t>Исполнено на 01.10.2019 года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</si>
</sst>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DD9C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0" applyFont="1"/>
    <xf numFmtId="0" fontId="7" fillId="0" borderId="0" xfId="0" applyFont="1" applyAlignment="1">
      <alignment horizontal="center"/>
    </xf>
    <xf numFmtId="0" fontId="6" fillId="0" borderId="0" xfId="0" applyFont="1"/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6" fillId="5" borderId="1" xfId="0" applyFont="1" applyFill="1" applyBorder="1" applyAlignment="1">
      <alignment vertical="top" wrapText="1"/>
    </xf>
    <xf numFmtId="0" fontId="0" fillId="0" borderId="0" xfId="0" applyAlignment="1">
      <alignment wrapText="1"/>
    </xf>
    <xf numFmtId="2" fontId="6" fillId="2" borderId="1" xfId="0" applyNumberFormat="1" applyFont="1" applyFill="1" applyBorder="1" applyAlignment="1">
      <alignment vertical="top" wrapText="1"/>
    </xf>
    <xf numFmtId="2" fontId="6" fillId="4" borderId="1" xfId="0" applyNumberFormat="1" applyFont="1" applyFill="1" applyBorder="1" applyAlignment="1">
      <alignment vertical="top" wrapText="1"/>
    </xf>
    <xf numFmtId="43" fontId="6" fillId="0" borderId="1" xfId="1" applyFont="1" applyBorder="1" applyAlignment="1">
      <alignment horizontal="center" vertical="top" wrapText="1"/>
    </xf>
    <xf numFmtId="43" fontId="6" fillId="2" borderId="1" xfId="1" applyFont="1" applyFill="1" applyBorder="1" applyAlignment="1">
      <alignment horizontal="center" vertical="top" wrapText="1"/>
    </xf>
    <xf numFmtId="43" fontId="6" fillId="4" borderId="1" xfId="1" applyFont="1" applyFill="1" applyBorder="1" applyAlignment="1">
      <alignment horizontal="center" vertical="top" wrapText="1"/>
    </xf>
    <xf numFmtId="43" fontId="6" fillId="3" borderId="1" xfId="1" applyFont="1" applyFill="1" applyBorder="1" applyAlignment="1">
      <alignment horizontal="center" vertical="top" wrapText="1"/>
    </xf>
    <xf numFmtId="43" fontId="6" fillId="0" borderId="1" xfId="1" applyFont="1" applyBorder="1" applyAlignment="1">
      <alignment vertical="top" wrapText="1"/>
    </xf>
    <xf numFmtId="43" fontId="6" fillId="4" borderId="1" xfId="0" applyNumberFormat="1" applyFont="1" applyFill="1" applyBorder="1" applyAlignment="1">
      <alignment vertical="top" wrapText="1"/>
    </xf>
    <xf numFmtId="43" fontId="6" fillId="5" borderId="1" xfId="0" applyNumberFormat="1" applyFont="1" applyFill="1" applyBorder="1" applyAlignment="1">
      <alignment vertical="top" wrapText="1"/>
    </xf>
    <xf numFmtId="2" fontId="6" fillId="5" borderId="1" xfId="0" applyNumberFormat="1" applyFont="1" applyFill="1" applyBorder="1" applyAlignment="1">
      <alignment vertical="top" wrapText="1"/>
    </xf>
    <xf numFmtId="43" fontId="6" fillId="2" borderId="1" xfId="1" applyFont="1" applyFill="1" applyBorder="1" applyAlignment="1">
      <alignment vertical="top" wrapText="1"/>
    </xf>
    <xf numFmtId="43" fontId="6" fillId="4" borderId="1" xfId="1" applyFont="1" applyFill="1" applyBorder="1" applyAlignment="1">
      <alignment vertical="top" wrapText="1"/>
    </xf>
    <xf numFmtId="43" fontId="6" fillId="5" borderId="1" xfId="1" applyFont="1" applyFill="1" applyBorder="1" applyAlignment="1">
      <alignment vertical="top" wrapText="1"/>
    </xf>
    <xf numFmtId="2" fontId="6" fillId="0" borderId="1" xfId="0" applyNumberFormat="1" applyFont="1" applyBorder="1" applyAlignment="1">
      <alignment vertical="top" wrapText="1"/>
    </xf>
    <xf numFmtId="43" fontId="6" fillId="3" borderId="1" xfId="0" applyNumberFormat="1" applyFont="1" applyFill="1" applyBorder="1" applyAlignment="1">
      <alignment vertical="top" wrapText="1"/>
    </xf>
    <xf numFmtId="2" fontId="6" fillId="3" borderId="1" xfId="0" applyNumberFormat="1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43" fontId="9" fillId="2" borderId="1" xfId="0" applyNumberFormat="1" applyFont="1" applyFill="1" applyBorder="1" applyAlignment="1">
      <alignment vertical="top" wrapText="1"/>
    </xf>
    <xf numFmtId="2" fontId="9" fillId="2" borderId="1" xfId="0" applyNumberFormat="1" applyFont="1" applyFill="1" applyBorder="1" applyAlignment="1">
      <alignment vertical="top" wrapText="1"/>
    </xf>
    <xf numFmtId="0" fontId="2" fillId="0" borderId="0" xfId="0" applyFont="1"/>
    <xf numFmtId="0" fontId="8" fillId="0" borderId="0" xfId="0" applyFont="1"/>
    <xf numFmtId="0" fontId="3" fillId="0" borderId="1" xfId="0" applyFont="1" applyBorder="1" applyAlignment="1">
      <alignment horizontal="center" vertical="top" wrapText="1"/>
    </xf>
    <xf numFmtId="43" fontId="6" fillId="0" borderId="1" xfId="1" applyFont="1" applyBorder="1" applyAlignment="1">
      <alignment horizontal="center" vertical="top" wrapText="1"/>
    </xf>
    <xf numFmtId="0" fontId="5" fillId="0" borderId="3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43" fontId="6" fillId="0" borderId="1" xfId="1" applyFont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34"/>
  <sheetViews>
    <sheetView tabSelected="1" workbookViewId="0">
      <selection activeCell="A10" sqref="A10:H10"/>
    </sheetView>
  </sheetViews>
  <sheetFormatPr defaultRowHeight="14.4"/>
  <cols>
    <col min="1" max="1" width="3.44140625" customWidth="1"/>
    <col min="2" max="2" width="40.44140625" customWidth="1"/>
    <col min="3" max="4" width="15.109375" customWidth="1"/>
    <col min="5" max="6" width="13.88671875" customWidth="1"/>
    <col min="7" max="7" width="13.109375" customWidth="1"/>
    <col min="8" max="8" width="11.44140625" customWidth="1"/>
  </cols>
  <sheetData>
    <row r="2" spans="1:8" ht="91.2" customHeight="1">
      <c r="B2" s="46" t="s">
        <v>46</v>
      </c>
      <c r="C2" s="46"/>
      <c r="D2" s="46"/>
      <c r="E2" s="46"/>
      <c r="F2" s="46"/>
      <c r="G2" s="46"/>
      <c r="H2" s="46"/>
    </row>
    <row r="3" spans="1:8">
      <c r="A3" s="39" t="s">
        <v>0</v>
      </c>
      <c r="B3" s="39" t="s">
        <v>1</v>
      </c>
      <c r="C3" s="39" t="s">
        <v>2</v>
      </c>
      <c r="D3" s="39" t="s">
        <v>3</v>
      </c>
      <c r="E3" s="39"/>
      <c r="F3" s="39"/>
      <c r="G3" s="39"/>
      <c r="H3" s="39"/>
    </row>
    <row r="4" spans="1:8">
      <c r="A4" s="39"/>
      <c r="B4" s="39"/>
      <c r="C4" s="39"/>
      <c r="D4" s="39"/>
      <c r="E4" s="40" t="s">
        <v>5</v>
      </c>
      <c r="F4" s="40"/>
      <c r="G4" s="40"/>
      <c r="H4" s="40"/>
    </row>
    <row r="5" spans="1:8" ht="14.4" customHeight="1">
      <c r="A5" s="39"/>
      <c r="B5" s="39"/>
      <c r="C5" s="39"/>
      <c r="D5" s="39"/>
      <c r="E5" s="39" t="s">
        <v>6</v>
      </c>
      <c r="F5" s="39"/>
      <c r="G5" s="43" t="s">
        <v>49</v>
      </c>
      <c r="H5" s="43" t="s">
        <v>34</v>
      </c>
    </row>
    <row r="6" spans="1:8">
      <c r="A6" s="39"/>
      <c r="B6" s="39"/>
      <c r="C6" s="39"/>
      <c r="D6" s="39"/>
      <c r="E6" s="39"/>
      <c r="F6" s="39"/>
      <c r="G6" s="44"/>
      <c r="H6" s="44"/>
    </row>
    <row r="7" spans="1:8" ht="42" customHeight="1">
      <c r="A7" s="39"/>
      <c r="B7" s="39"/>
      <c r="C7" s="39"/>
      <c r="D7" s="39"/>
      <c r="E7" s="35" t="s">
        <v>47</v>
      </c>
      <c r="F7" s="35" t="s">
        <v>48</v>
      </c>
      <c r="G7" s="45"/>
      <c r="H7" s="45"/>
    </row>
    <row r="8" spans="1:8">
      <c r="A8" s="4">
        <v>1</v>
      </c>
      <c r="B8" s="4">
        <v>2</v>
      </c>
      <c r="C8" s="4">
        <v>3</v>
      </c>
      <c r="D8" s="4">
        <v>4</v>
      </c>
      <c r="E8" s="4">
        <v>7</v>
      </c>
      <c r="F8" s="4">
        <v>8</v>
      </c>
      <c r="G8" s="4">
        <v>9</v>
      </c>
      <c r="H8" s="4">
        <v>10</v>
      </c>
    </row>
    <row r="9" spans="1:8" s="12" customFormat="1" ht="15.6">
      <c r="A9" s="37" t="s">
        <v>7</v>
      </c>
      <c r="B9" s="37"/>
      <c r="C9" s="37"/>
      <c r="D9" s="37"/>
      <c r="E9" s="37"/>
      <c r="F9" s="37"/>
      <c r="G9" s="37"/>
      <c r="H9" s="37"/>
    </row>
    <row r="10" spans="1:8" s="12" customFormat="1" ht="49.8" customHeight="1">
      <c r="A10" s="38" t="s">
        <v>8</v>
      </c>
      <c r="B10" s="38"/>
      <c r="C10" s="38"/>
      <c r="D10" s="38"/>
      <c r="E10" s="38"/>
      <c r="F10" s="38"/>
      <c r="G10" s="38"/>
      <c r="H10" s="38"/>
    </row>
    <row r="11" spans="1:8" s="12" customFormat="1" ht="15.6">
      <c r="A11" s="42" t="s">
        <v>9</v>
      </c>
      <c r="B11" s="42"/>
      <c r="C11" s="42"/>
      <c r="D11" s="42"/>
      <c r="E11" s="42"/>
      <c r="F11" s="42"/>
      <c r="G11" s="42"/>
      <c r="H11" s="42"/>
    </row>
    <row r="12" spans="1:8">
      <c r="A12" s="4">
        <v>1</v>
      </c>
      <c r="B12" s="4">
        <v>2</v>
      </c>
      <c r="C12" s="4">
        <v>3</v>
      </c>
      <c r="D12" s="4">
        <v>4</v>
      </c>
      <c r="E12" s="4">
        <v>7</v>
      </c>
      <c r="F12" s="4">
        <v>8</v>
      </c>
      <c r="G12" s="4">
        <v>9</v>
      </c>
      <c r="H12" s="4">
        <v>10</v>
      </c>
    </row>
    <row r="13" spans="1:8" ht="24">
      <c r="A13" s="5" t="s">
        <v>10</v>
      </c>
      <c r="B13" s="5" t="s">
        <v>35</v>
      </c>
      <c r="C13" s="5" t="s">
        <v>11</v>
      </c>
      <c r="D13" s="5" t="s">
        <v>12</v>
      </c>
      <c r="E13" s="15">
        <v>0</v>
      </c>
      <c r="F13" s="15">
        <v>0</v>
      </c>
      <c r="G13" s="15">
        <v>0</v>
      </c>
      <c r="H13" s="15" t="e">
        <f>G13/F13*100</f>
        <v>#DIV/0!</v>
      </c>
    </row>
    <row r="14" spans="1:8" ht="24">
      <c r="A14" s="5" t="s">
        <v>13</v>
      </c>
      <c r="B14" s="6" t="s">
        <v>36</v>
      </c>
      <c r="C14" s="5" t="s">
        <v>14</v>
      </c>
      <c r="D14" s="5" t="s">
        <v>15</v>
      </c>
      <c r="E14" s="15">
        <v>193903.98</v>
      </c>
      <c r="F14" s="15">
        <v>52000</v>
      </c>
      <c r="G14" s="15">
        <v>25000</v>
      </c>
      <c r="H14" s="15">
        <f>G14/F14*100</f>
        <v>48.07692307692308</v>
      </c>
    </row>
    <row r="15" spans="1:8">
      <c r="A15" s="41" t="s">
        <v>16</v>
      </c>
      <c r="B15" s="41" t="s">
        <v>37</v>
      </c>
      <c r="C15" s="47" t="s">
        <v>14</v>
      </c>
      <c r="D15" s="41" t="s">
        <v>15</v>
      </c>
      <c r="E15" s="36">
        <v>50000</v>
      </c>
      <c r="F15" s="36">
        <v>362400</v>
      </c>
      <c r="G15" s="36">
        <v>95400</v>
      </c>
      <c r="H15" s="36">
        <f>G15/F15*100</f>
        <v>26.32450331125828</v>
      </c>
    </row>
    <row r="16" spans="1:8" ht="33" customHeight="1">
      <c r="A16" s="41"/>
      <c r="B16" s="41"/>
      <c r="C16" s="48"/>
      <c r="D16" s="41"/>
      <c r="E16" s="36"/>
      <c r="F16" s="36"/>
      <c r="G16" s="36"/>
      <c r="H16" s="36"/>
    </row>
    <row r="17" spans="1:8">
      <c r="A17" s="5"/>
      <c r="B17" s="7" t="s">
        <v>17</v>
      </c>
      <c r="C17" s="7"/>
      <c r="D17" s="7" t="s">
        <v>4</v>
      </c>
      <c r="E17" s="16">
        <f>E14+E15</f>
        <v>243903.98</v>
      </c>
      <c r="F17" s="16">
        <f t="shared" ref="F17:G17" si="0">F14+F15</f>
        <v>414400</v>
      </c>
      <c r="G17" s="16">
        <f t="shared" si="0"/>
        <v>120400</v>
      </c>
      <c r="H17" s="16">
        <f>G17/F17*100</f>
        <v>29.054054054054053</v>
      </c>
    </row>
    <row r="18" spans="1:8" ht="24">
      <c r="A18" s="5"/>
      <c r="B18" s="5"/>
      <c r="C18" s="5"/>
      <c r="D18" s="8" t="s">
        <v>12</v>
      </c>
      <c r="E18" s="18">
        <v>0</v>
      </c>
      <c r="F18" s="18">
        <v>0</v>
      </c>
      <c r="G18" s="18">
        <v>0</v>
      </c>
      <c r="H18" s="18">
        <v>0</v>
      </c>
    </row>
    <row r="19" spans="1:8">
      <c r="A19" s="5"/>
      <c r="B19" s="5"/>
      <c r="C19" s="5"/>
      <c r="D19" s="9" t="s">
        <v>15</v>
      </c>
      <c r="E19" s="17">
        <f>E15+E14</f>
        <v>243903.98</v>
      </c>
      <c r="F19" s="17">
        <f t="shared" ref="F19:G19" si="1">F15+F14</f>
        <v>414400</v>
      </c>
      <c r="G19" s="17">
        <f t="shared" si="1"/>
        <v>120400</v>
      </c>
      <c r="H19" s="17">
        <f>G19/F19*100</f>
        <v>29.054054054054053</v>
      </c>
    </row>
    <row r="20" spans="1:8" ht="15.6">
      <c r="A20" s="1" t="s">
        <v>18</v>
      </c>
    </row>
    <row r="21" spans="1:8">
      <c r="A21" s="10">
        <v>1</v>
      </c>
      <c r="B21" s="10">
        <v>2</v>
      </c>
      <c r="C21" s="10">
        <v>3</v>
      </c>
      <c r="D21" s="10">
        <v>4</v>
      </c>
      <c r="E21" s="10">
        <v>7</v>
      </c>
      <c r="F21" s="10">
        <v>8</v>
      </c>
      <c r="G21" s="10">
        <v>9</v>
      </c>
      <c r="H21" s="10">
        <v>10</v>
      </c>
    </row>
    <row r="22" spans="1:8" ht="36">
      <c r="A22" s="5" t="s">
        <v>19</v>
      </c>
      <c r="B22" s="5" t="s">
        <v>38</v>
      </c>
      <c r="C22" s="5" t="s">
        <v>14</v>
      </c>
      <c r="D22" s="5" t="s">
        <v>15</v>
      </c>
      <c r="E22" s="15">
        <v>66660</v>
      </c>
      <c r="F22" s="15">
        <v>66660</v>
      </c>
      <c r="G22" s="15">
        <v>44440</v>
      </c>
      <c r="H22" s="15">
        <f>G22/F22*100</f>
        <v>66.666666666666657</v>
      </c>
    </row>
    <row r="23" spans="1:8" ht="21" customHeight="1">
      <c r="A23" s="41" t="s">
        <v>20</v>
      </c>
      <c r="B23" s="41" t="s">
        <v>39</v>
      </c>
      <c r="C23" s="41" t="s">
        <v>14</v>
      </c>
      <c r="D23" s="41" t="s">
        <v>15</v>
      </c>
      <c r="E23" s="36">
        <v>970000</v>
      </c>
      <c r="F23" s="36">
        <v>780769.65</v>
      </c>
      <c r="G23" s="36">
        <v>545229.36</v>
      </c>
      <c r="H23" s="36">
        <f>G23/F23*100</f>
        <v>69.832294326502051</v>
      </c>
    </row>
    <row r="24" spans="1:8">
      <c r="A24" s="41"/>
      <c r="B24" s="41"/>
      <c r="C24" s="41"/>
      <c r="D24" s="41"/>
      <c r="E24" s="36"/>
      <c r="F24" s="36"/>
      <c r="G24" s="36"/>
      <c r="H24" s="36"/>
    </row>
    <row r="25" spans="1:8">
      <c r="A25" s="5"/>
      <c r="B25" s="7" t="s">
        <v>17</v>
      </c>
      <c r="C25" s="7"/>
      <c r="D25" s="7" t="s">
        <v>4</v>
      </c>
      <c r="E25" s="16">
        <f>E22+E23</f>
        <v>1036660</v>
      </c>
      <c r="F25" s="16">
        <f t="shared" ref="F25:G25" si="2">F22+F23</f>
        <v>847429.65</v>
      </c>
      <c r="G25" s="16">
        <f t="shared" si="2"/>
        <v>589669.36</v>
      </c>
      <c r="H25" s="16">
        <f>G25/F25*100</f>
        <v>69.583281632876549</v>
      </c>
    </row>
    <row r="26" spans="1:8">
      <c r="A26" s="5"/>
      <c r="B26" s="5"/>
      <c r="C26" s="5"/>
      <c r="D26" s="9" t="s">
        <v>15</v>
      </c>
      <c r="E26" s="17">
        <f>E25</f>
        <v>1036660</v>
      </c>
      <c r="F26" s="17">
        <f t="shared" ref="F26:G26" si="3">F25</f>
        <v>847429.65</v>
      </c>
      <c r="G26" s="17">
        <f t="shared" si="3"/>
        <v>589669.36</v>
      </c>
      <c r="H26" s="17">
        <f>G26/F26*100</f>
        <v>69.583281632876549</v>
      </c>
    </row>
    <row r="27" spans="1:8" ht="15.6">
      <c r="A27" s="1" t="s">
        <v>30</v>
      </c>
    </row>
    <row r="28" spans="1:8">
      <c r="A28" s="10">
        <v>1</v>
      </c>
      <c r="B28" s="10">
        <v>2</v>
      </c>
      <c r="C28" s="10">
        <v>3</v>
      </c>
      <c r="D28" s="10">
        <v>4</v>
      </c>
      <c r="E28" s="10">
        <v>7</v>
      </c>
      <c r="F28" s="10">
        <v>8</v>
      </c>
      <c r="G28" s="10">
        <v>9</v>
      </c>
      <c r="H28" s="10">
        <v>10</v>
      </c>
    </row>
    <row r="29" spans="1:8" ht="14.4" customHeight="1">
      <c r="A29" s="41" t="s">
        <v>21</v>
      </c>
      <c r="B29" s="41" t="s">
        <v>40</v>
      </c>
      <c r="C29" s="41" t="s">
        <v>14</v>
      </c>
      <c r="D29" s="41" t="s">
        <v>15</v>
      </c>
      <c r="E29" s="49">
        <v>7135392.7699999996</v>
      </c>
      <c r="F29" s="49">
        <v>7084925.8200000003</v>
      </c>
      <c r="G29" s="49">
        <v>5475912.2000000002</v>
      </c>
      <c r="H29" s="36">
        <f>G29/F29*100</f>
        <v>77.289619385175158</v>
      </c>
    </row>
    <row r="30" spans="1:8">
      <c r="A30" s="41"/>
      <c r="B30" s="41"/>
      <c r="C30" s="41"/>
      <c r="D30" s="41"/>
      <c r="E30" s="49"/>
      <c r="F30" s="49"/>
      <c r="G30" s="49"/>
      <c r="H30" s="36"/>
    </row>
    <row r="31" spans="1:8" ht="36">
      <c r="A31" s="5" t="s">
        <v>22</v>
      </c>
      <c r="B31" s="5" t="s">
        <v>41</v>
      </c>
      <c r="C31" s="5" t="s">
        <v>14</v>
      </c>
      <c r="D31" s="5" t="s">
        <v>23</v>
      </c>
      <c r="E31" s="19">
        <v>4018800</v>
      </c>
      <c r="F31" s="19">
        <v>4214537.47</v>
      </c>
      <c r="G31" s="19">
        <v>3175149.88</v>
      </c>
      <c r="H31" s="15">
        <f t="shared" ref="H31:H32" si="4">G31/F31*100</f>
        <v>75.338038933131131</v>
      </c>
    </row>
    <row r="32" spans="1:8" ht="24">
      <c r="A32" s="5" t="s">
        <v>24</v>
      </c>
      <c r="B32" s="5" t="s">
        <v>42</v>
      </c>
      <c r="C32" s="5" t="s">
        <v>14</v>
      </c>
      <c r="D32" s="5" t="s">
        <v>23</v>
      </c>
      <c r="E32" s="19">
        <v>439500</v>
      </c>
      <c r="F32" s="19">
        <v>194000</v>
      </c>
      <c r="G32" s="19">
        <v>194000</v>
      </c>
      <c r="H32" s="15">
        <f t="shared" si="4"/>
        <v>100</v>
      </c>
    </row>
    <row r="33" spans="1:8">
      <c r="A33" s="5"/>
      <c r="B33" s="7" t="s">
        <v>25</v>
      </c>
      <c r="C33" s="7"/>
      <c r="D33" s="7" t="s">
        <v>4</v>
      </c>
      <c r="E33" s="23">
        <f>E34+E35</f>
        <v>11593692.77</v>
      </c>
      <c r="F33" s="23">
        <f t="shared" ref="F33:H33" si="5">F34+F35</f>
        <v>11493463.289999999</v>
      </c>
      <c r="G33" s="23">
        <f t="shared" si="5"/>
        <v>8845062.0800000001</v>
      </c>
      <c r="H33" s="13">
        <f t="shared" si="5"/>
        <v>153.71292082986039</v>
      </c>
    </row>
    <row r="34" spans="1:8">
      <c r="A34" s="5"/>
      <c r="B34" s="5"/>
      <c r="C34" s="5"/>
      <c r="D34" s="9" t="s">
        <v>15</v>
      </c>
      <c r="E34" s="24">
        <f>E29</f>
        <v>7135392.7699999996</v>
      </c>
      <c r="F34" s="24">
        <f t="shared" ref="F34:G34" si="6">F29</f>
        <v>7084925.8200000003</v>
      </c>
      <c r="G34" s="24">
        <f t="shared" si="6"/>
        <v>5475912.2000000002</v>
      </c>
      <c r="H34" s="14">
        <f>G34/F34*100</f>
        <v>77.289619385175158</v>
      </c>
    </row>
    <row r="35" spans="1:8" ht="24">
      <c r="A35" s="5"/>
      <c r="B35" s="5"/>
      <c r="C35" s="5"/>
      <c r="D35" s="11" t="s">
        <v>23</v>
      </c>
      <c r="E35" s="25">
        <f>E32+E31</f>
        <v>4458300</v>
      </c>
      <c r="F35" s="25">
        <f t="shared" ref="F35:G35" si="7">F32+F31</f>
        <v>4408537.47</v>
      </c>
      <c r="G35" s="25">
        <f t="shared" si="7"/>
        <v>3369149.88</v>
      </c>
      <c r="H35" s="22">
        <f>G35/F35*100</f>
        <v>76.423301444685237</v>
      </c>
    </row>
    <row r="36" spans="1:8" s="12" customFormat="1" ht="15.6">
      <c r="A36" s="37" t="s">
        <v>31</v>
      </c>
      <c r="B36" s="37"/>
      <c r="C36" s="37"/>
      <c r="D36" s="37"/>
      <c r="E36" s="37"/>
      <c r="F36" s="37"/>
      <c r="G36" s="37"/>
      <c r="H36" s="37"/>
    </row>
    <row r="37" spans="1:8" s="12" customFormat="1" ht="34.200000000000003" customHeight="1">
      <c r="A37" s="38" t="s">
        <v>32</v>
      </c>
      <c r="B37" s="38"/>
      <c r="C37" s="38"/>
      <c r="D37" s="38"/>
      <c r="E37" s="38"/>
      <c r="F37" s="38"/>
      <c r="G37" s="38"/>
      <c r="H37" s="38"/>
    </row>
    <row r="38" spans="1:8" s="12" customFormat="1" ht="15.6">
      <c r="A38" s="42" t="s">
        <v>33</v>
      </c>
      <c r="B38" s="42"/>
      <c r="C38" s="42"/>
      <c r="D38" s="42"/>
      <c r="E38" s="42"/>
      <c r="F38" s="42"/>
      <c r="G38" s="42"/>
      <c r="H38" s="42"/>
    </row>
    <row r="39" spans="1:8">
      <c r="A39" s="10">
        <v>1</v>
      </c>
      <c r="B39" s="10">
        <v>2</v>
      </c>
      <c r="C39" s="10">
        <v>3</v>
      </c>
      <c r="D39" s="10">
        <v>4</v>
      </c>
      <c r="E39" s="10">
        <v>7</v>
      </c>
      <c r="F39" s="10">
        <v>8</v>
      </c>
      <c r="G39" s="10">
        <v>9</v>
      </c>
      <c r="H39" s="10">
        <v>10</v>
      </c>
    </row>
    <row r="40" spans="1:8" ht="60">
      <c r="A40" s="5" t="s">
        <v>10</v>
      </c>
      <c r="B40" s="5" t="s">
        <v>43</v>
      </c>
      <c r="C40" s="5" t="s">
        <v>14</v>
      </c>
      <c r="D40" s="5" t="s">
        <v>15</v>
      </c>
      <c r="E40" s="19">
        <v>115000</v>
      </c>
      <c r="F40" s="19">
        <v>46772.04</v>
      </c>
      <c r="G40" s="19">
        <v>14064.5</v>
      </c>
      <c r="H40" s="26">
        <f t="shared" ref="H40:H47" si="8">G40/F40*100</f>
        <v>30.070315513285291</v>
      </c>
    </row>
    <row r="41" spans="1:8" ht="36">
      <c r="A41" s="5" t="s">
        <v>13</v>
      </c>
      <c r="B41" s="5" t="s">
        <v>44</v>
      </c>
      <c r="C41" s="5" t="s">
        <v>14</v>
      </c>
      <c r="D41" s="5" t="s">
        <v>15</v>
      </c>
      <c r="E41" s="19">
        <v>385000</v>
      </c>
      <c r="F41" s="19">
        <v>511871.7</v>
      </c>
      <c r="G41" s="19">
        <v>511871.7</v>
      </c>
      <c r="H41" s="26">
        <f t="shared" si="8"/>
        <v>100</v>
      </c>
    </row>
    <row r="42" spans="1:8">
      <c r="A42" s="5"/>
      <c r="B42" s="7" t="s">
        <v>26</v>
      </c>
      <c r="C42" s="7"/>
      <c r="D42" s="7" t="s">
        <v>4</v>
      </c>
      <c r="E42" s="23">
        <f>E43</f>
        <v>500000</v>
      </c>
      <c r="F42" s="23">
        <f t="shared" ref="F42:G42" si="9">F43</f>
        <v>558643.74</v>
      </c>
      <c r="G42" s="23">
        <f t="shared" si="9"/>
        <v>525936.19999999995</v>
      </c>
      <c r="H42" s="13">
        <f t="shared" si="8"/>
        <v>94.145188130095221</v>
      </c>
    </row>
    <row r="43" spans="1:8">
      <c r="A43" s="5"/>
      <c r="B43" s="5"/>
      <c r="C43" s="5"/>
      <c r="D43" s="9" t="s">
        <v>15</v>
      </c>
      <c r="E43" s="24">
        <f>E41+E40</f>
        <v>500000</v>
      </c>
      <c r="F43" s="24">
        <f t="shared" ref="F43:G43" si="10">F41+F40</f>
        <v>558643.74</v>
      </c>
      <c r="G43" s="24">
        <f t="shared" si="10"/>
        <v>525936.19999999995</v>
      </c>
      <c r="H43" s="14">
        <f t="shared" si="8"/>
        <v>94.145188130095221</v>
      </c>
    </row>
    <row r="44" spans="1:8" s="33" customFormat="1">
      <c r="A44" s="29"/>
      <c r="B44" s="30" t="s">
        <v>27</v>
      </c>
      <c r="C44" s="30"/>
      <c r="D44" s="30" t="s">
        <v>28</v>
      </c>
      <c r="E44" s="31">
        <f>E42+E33+E25+E17</f>
        <v>13374256.75</v>
      </c>
      <c r="F44" s="31">
        <f t="shared" ref="F44:G44" si="11">F42+F33+F25+F17</f>
        <v>13313936.68</v>
      </c>
      <c r="G44" s="31">
        <f t="shared" si="11"/>
        <v>10081067.639999999</v>
      </c>
      <c r="H44" s="32">
        <f t="shared" si="8"/>
        <v>75.718158214945035</v>
      </c>
    </row>
    <row r="45" spans="1:8" ht="24">
      <c r="A45" s="5"/>
      <c r="B45" s="5"/>
      <c r="C45" s="5"/>
      <c r="D45" s="8" t="s">
        <v>12</v>
      </c>
      <c r="E45" s="27">
        <f>E18</f>
        <v>0</v>
      </c>
      <c r="F45" s="27">
        <f t="shared" ref="F45:G45" si="12">F18</f>
        <v>0</v>
      </c>
      <c r="G45" s="27">
        <f t="shared" si="12"/>
        <v>0</v>
      </c>
      <c r="H45" s="28" t="e">
        <f t="shared" si="8"/>
        <v>#DIV/0!</v>
      </c>
    </row>
    <row r="46" spans="1:8" ht="24">
      <c r="A46" s="5"/>
      <c r="B46" s="5"/>
      <c r="C46" s="5"/>
      <c r="D46" s="11" t="s">
        <v>23</v>
      </c>
      <c r="E46" s="21">
        <f>E35</f>
        <v>4458300</v>
      </c>
      <c r="F46" s="21">
        <f t="shared" ref="F46:G46" si="13">F35</f>
        <v>4408537.47</v>
      </c>
      <c r="G46" s="21">
        <f t="shared" si="13"/>
        <v>3369149.88</v>
      </c>
      <c r="H46" s="22">
        <f t="shared" si="8"/>
        <v>76.423301444685237</v>
      </c>
    </row>
    <row r="47" spans="1:8">
      <c r="A47" s="5"/>
      <c r="B47" s="5"/>
      <c r="C47" s="5"/>
      <c r="D47" s="9" t="s">
        <v>29</v>
      </c>
      <c r="E47" s="20">
        <f>E43+E34+E26+E19</f>
        <v>8915956.75</v>
      </c>
      <c r="F47" s="20">
        <f t="shared" ref="F47:G47" si="14">F43+F34+F26+F19</f>
        <v>8905399.2100000009</v>
      </c>
      <c r="G47" s="20">
        <f t="shared" si="14"/>
        <v>6711917.7600000007</v>
      </c>
      <c r="H47" s="14">
        <f t="shared" si="8"/>
        <v>75.369083425963566</v>
      </c>
    </row>
    <row r="48" spans="1:8">
      <c r="A48" s="3"/>
    </row>
    <row r="49" spans="1:2">
      <c r="A49" s="3"/>
    </row>
    <row r="50" spans="1:2">
      <c r="A50" s="3"/>
    </row>
    <row r="51" spans="1:2" s="34" customFormat="1" ht="13.8">
      <c r="A51" s="3"/>
      <c r="B51" s="34" t="s">
        <v>45</v>
      </c>
    </row>
    <row r="52" spans="1:2">
      <c r="A52" s="3"/>
    </row>
    <row r="53" spans="1:2">
      <c r="A53" s="3"/>
    </row>
    <row r="54" spans="1:2">
      <c r="A54" s="3"/>
    </row>
    <row r="55" spans="1:2">
      <c r="A55" s="3"/>
    </row>
    <row r="56" spans="1:2">
      <c r="A56" s="3"/>
    </row>
    <row r="57" spans="1:2">
      <c r="A57" s="3"/>
    </row>
    <row r="58" spans="1:2">
      <c r="A58" s="3"/>
    </row>
    <row r="59" spans="1:2">
      <c r="A59" s="3"/>
    </row>
    <row r="60" spans="1:2">
      <c r="A60" s="3"/>
    </row>
    <row r="61" spans="1:2">
      <c r="A61" s="3"/>
    </row>
    <row r="62" spans="1:2">
      <c r="A62" s="3"/>
    </row>
    <row r="63" spans="1:2">
      <c r="A63" s="3"/>
    </row>
    <row r="64" spans="1:2">
      <c r="A64" s="3"/>
    </row>
    <row r="65" spans="1:1">
      <c r="A65" s="3"/>
    </row>
    <row r="66" spans="1:1">
      <c r="A66" s="3"/>
    </row>
    <row r="67" spans="1:1">
      <c r="A67" s="3"/>
    </row>
    <row r="68" spans="1:1">
      <c r="A68" s="3"/>
    </row>
    <row r="69" spans="1:1">
      <c r="A69" s="3"/>
    </row>
    <row r="70" spans="1:1">
      <c r="A70" s="3"/>
    </row>
    <row r="71" spans="1:1">
      <c r="A71" s="3"/>
    </row>
    <row r="72" spans="1:1">
      <c r="A72" s="3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 ht="15.6">
      <c r="A144" s="1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</sheetData>
  <mergeCells count="40">
    <mergeCell ref="A37:H37"/>
    <mergeCell ref="A38:H38"/>
    <mergeCell ref="G5:G7"/>
    <mergeCell ref="H5:H7"/>
    <mergeCell ref="B2:H2"/>
    <mergeCell ref="C15:C16"/>
    <mergeCell ref="E29:E30"/>
    <mergeCell ref="F29:F30"/>
    <mergeCell ref="G29:G30"/>
    <mergeCell ref="H29:H30"/>
    <mergeCell ref="A11:H11"/>
    <mergeCell ref="A36:H36"/>
    <mergeCell ref="E23:E24"/>
    <mergeCell ref="F23:F24"/>
    <mergeCell ref="G23:G24"/>
    <mergeCell ref="H23:H24"/>
    <mergeCell ref="A29:A30"/>
    <mergeCell ref="B29:B30"/>
    <mergeCell ref="C29:C30"/>
    <mergeCell ref="D29:D30"/>
    <mergeCell ref="A23:A24"/>
    <mergeCell ref="B23:B24"/>
    <mergeCell ref="C23:C24"/>
    <mergeCell ref="D23:D24"/>
    <mergeCell ref="G15:G16"/>
    <mergeCell ref="H15:H16"/>
    <mergeCell ref="A9:H9"/>
    <mergeCell ref="A10:H10"/>
    <mergeCell ref="A3:A7"/>
    <mergeCell ref="B3:B7"/>
    <mergeCell ref="C3:C7"/>
    <mergeCell ref="D3:D7"/>
    <mergeCell ref="E3:H3"/>
    <mergeCell ref="E4:H4"/>
    <mergeCell ref="E5:F6"/>
    <mergeCell ref="A15:A16"/>
    <mergeCell ref="B15:B16"/>
    <mergeCell ref="D15:D16"/>
    <mergeCell ref="E15:E16"/>
    <mergeCell ref="F15:F16"/>
  </mergeCells>
  <pageMargins left="0.70866141732283472" right="0.70866141732283472" top="0.74803149606299213" bottom="0.74803149606299213" header="0.31496062992125984" footer="0.31496062992125984"/>
  <pageSetup paperSize="9" fitToHeight="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2020-04-03T05:27:27Z</dcterms:modified>
</cp:coreProperties>
</file>